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xr:revisionPtr revIDLastSave="0" documentId="13_ncr:1_{A59B447F-1800-4408-B889-EC5321DD919C}" xr6:coauthVersionLast="47" xr6:coauthVersionMax="47" xr10:uidLastSave="{00000000-0000-0000-0000-000000000000}"/>
  <bookViews>
    <workbookView xWindow="-110" yWindow="-110" windowWidth="19420" windowHeight="10300" tabRatio="569" xr2:uid="{00000000-000D-0000-FFFF-FFFF00000000}"/>
  </bookViews>
  <sheets>
    <sheet name="2) Personal" sheetId="51" r:id="rId1"/>
  </sheets>
  <definedNames>
    <definedName name="Ergebnis">#REF!</definedName>
    <definedName name="ErgebnisNKST">#REF!</definedName>
    <definedName name="Nebenkostenstell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1" l="1"/>
  <c r="AD7" i="51" l="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C103" i="51"/>
  <c r="C104" i="51"/>
  <c r="C105" i="51"/>
  <c r="C106" i="51"/>
  <c r="C15" i="51"/>
  <c r="J19" i="51" l="1"/>
  <c r="J21" i="51"/>
  <c r="J22" i="51"/>
  <c r="J23" i="51"/>
  <c r="J24" i="51"/>
  <c r="J25" i="51"/>
  <c r="J26" i="51"/>
  <c r="J27" i="51"/>
  <c r="J28" i="51"/>
  <c r="J29" i="51"/>
  <c r="J30" i="51"/>
  <c r="J31" i="51"/>
  <c r="J32" i="51"/>
  <c r="J33" i="51"/>
  <c r="J34" i="51"/>
  <c r="J35" i="51"/>
  <c r="J36" i="51"/>
  <c r="J37" i="51"/>
  <c r="J38" i="51"/>
  <c r="J39" i="51"/>
  <c r="J40" i="51"/>
  <c r="J41" i="51"/>
  <c r="J42" i="51"/>
  <c r="J43" i="51"/>
  <c r="J44" i="51"/>
  <c r="J45" i="51"/>
  <c r="J46" i="51"/>
  <c r="J47" i="51"/>
  <c r="J48" i="51"/>
  <c r="J49" i="51"/>
  <c r="J50" i="51"/>
  <c r="J51" i="51"/>
  <c r="J52" i="51"/>
  <c r="J53" i="51"/>
  <c r="J54" i="51"/>
  <c r="J55" i="51"/>
  <c r="J56" i="51"/>
  <c r="J57" i="51"/>
  <c r="J58" i="51"/>
  <c r="J59" i="51"/>
  <c r="J60" i="51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2" i="51"/>
  <c r="J83" i="51"/>
  <c r="J84" i="51"/>
  <c r="J85" i="51"/>
  <c r="J86" i="51"/>
  <c r="J87" i="51"/>
  <c r="J88" i="51"/>
  <c r="J89" i="51"/>
  <c r="J90" i="51"/>
  <c r="J91" i="51"/>
  <c r="J92" i="51"/>
  <c r="J93" i="51"/>
  <c r="J94" i="51"/>
  <c r="J95" i="51"/>
  <c r="J96" i="51"/>
  <c r="J97" i="51"/>
  <c r="J98" i="51"/>
  <c r="J99" i="51"/>
  <c r="J100" i="51"/>
  <c r="J101" i="51"/>
  <c r="J102" i="51"/>
  <c r="J103" i="51"/>
  <c r="J104" i="51"/>
  <c r="J105" i="51"/>
  <c r="J106" i="51"/>
  <c r="J18" i="51"/>
  <c r="J17" i="51"/>
  <c r="AX60" i="51" l="1"/>
  <c r="AR60" i="51"/>
  <c r="AT60" i="51"/>
  <c r="AY60" i="51"/>
  <c r="AQ60" i="51"/>
  <c r="AS60" i="51"/>
  <c r="AV60" i="51"/>
  <c r="AW60" i="51"/>
  <c r="AP60" i="51"/>
  <c r="AN60" i="51"/>
  <c r="AU60" i="51"/>
  <c r="AE15" i="51"/>
  <c r="B4" i="51"/>
  <c r="B3" i="51"/>
  <c r="AY59" i="51"/>
  <c r="AU59" i="51"/>
  <c r="AR59" i="51"/>
  <c r="AP59" i="51"/>
  <c r="AN59" i="51"/>
  <c r="AE22" i="51"/>
  <c r="M18" i="51" l="1"/>
  <c r="M30" i="51"/>
  <c r="M20" i="51"/>
  <c r="M32" i="51"/>
  <c r="M44" i="51"/>
  <c r="M56" i="51"/>
  <c r="M68" i="51"/>
  <c r="M80" i="51"/>
  <c r="M92" i="51"/>
  <c r="M104" i="51"/>
  <c r="M33" i="51"/>
  <c r="M57" i="51"/>
  <c r="M81" i="51"/>
  <c r="M93" i="51"/>
  <c r="M76" i="51"/>
  <c r="M54" i="51"/>
  <c r="M102" i="51"/>
  <c r="M31" i="51"/>
  <c r="M55" i="51"/>
  <c r="M79" i="51"/>
  <c r="M21" i="51"/>
  <c r="M45" i="51"/>
  <c r="M69" i="51"/>
  <c r="M105" i="51"/>
  <c r="M88" i="51"/>
  <c r="M41" i="51"/>
  <c r="M77" i="51"/>
  <c r="M42" i="51"/>
  <c r="M90" i="51"/>
  <c r="M22" i="51"/>
  <c r="M34" i="51"/>
  <c r="M46" i="51"/>
  <c r="M58" i="51"/>
  <c r="M70" i="51"/>
  <c r="M82" i="51"/>
  <c r="M94" i="51"/>
  <c r="M106" i="51"/>
  <c r="M23" i="51"/>
  <c r="M35" i="51"/>
  <c r="M47" i="51"/>
  <c r="M59" i="51"/>
  <c r="M83" i="51"/>
  <c r="M95" i="51"/>
  <c r="M24" i="51"/>
  <c r="M48" i="51"/>
  <c r="M72" i="51"/>
  <c r="M84" i="51"/>
  <c r="M25" i="51"/>
  <c r="M73" i="51"/>
  <c r="M40" i="51"/>
  <c r="M100" i="51"/>
  <c r="M29" i="51"/>
  <c r="M65" i="51"/>
  <c r="M89" i="51"/>
  <c r="M66" i="51"/>
  <c r="M91" i="51"/>
  <c r="M71" i="51"/>
  <c r="M36" i="51"/>
  <c r="M60" i="51"/>
  <c r="M49" i="51"/>
  <c r="M85" i="51"/>
  <c r="M27" i="51"/>
  <c r="M51" i="51"/>
  <c r="M75" i="51"/>
  <c r="M99" i="51"/>
  <c r="M28" i="51"/>
  <c r="M52" i="51"/>
  <c r="M67" i="51"/>
  <c r="M96" i="51"/>
  <c r="M61" i="51"/>
  <c r="M64" i="51"/>
  <c r="M53" i="51"/>
  <c r="M101" i="51"/>
  <c r="M78" i="51"/>
  <c r="M19" i="51"/>
  <c r="M43" i="51"/>
  <c r="M103" i="51"/>
  <c r="M37" i="51"/>
  <c r="M97" i="51"/>
  <c r="M39" i="51"/>
  <c r="M63" i="51"/>
  <c r="M87" i="51"/>
  <c r="M26" i="51"/>
  <c r="M38" i="51"/>
  <c r="M50" i="51"/>
  <c r="M62" i="51"/>
  <c r="M74" i="51"/>
  <c r="M86" i="51"/>
  <c r="M98" i="51"/>
  <c r="M15" i="51"/>
  <c r="M17" i="51"/>
  <c r="AE21" i="51" s="1"/>
  <c r="AQ59" i="51"/>
  <c r="AZ60" i="51"/>
  <c r="AT59" i="51" l="1"/>
  <c r="AX59" i="51"/>
  <c r="AV59" i="51"/>
  <c r="AW59" i="51"/>
  <c r="M107" i="51"/>
  <c r="AS59" i="51"/>
  <c r="AZ59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Grubmüller</author>
    <author>Kaufmann Philipp</author>
  </authors>
  <commentList>
    <comment ref="E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Normalarbeitszeit lt. Kollektivvertrag</t>
        </r>
        <r>
          <rPr>
            <sz val="8"/>
            <color indexed="81"/>
            <rFont val="Tahoma"/>
            <family val="2"/>
          </rPr>
          <t xml:space="preserve">
Normalarbeitszeit in Wochenstunden (38, 39, 40 .. Wochenstunden)
</t>
        </r>
      </text>
    </comment>
    <comment ref="E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Normalarbeitszeit lt. Kollektivvertrag</t>
        </r>
        <r>
          <rPr>
            <sz val="8"/>
            <color indexed="81"/>
            <rFont val="Tahoma"/>
            <family val="2"/>
          </rPr>
          <t xml:space="preserve">
Normalarbeitszeit in Wochenstunden (38, 39, 40 .. Wochenstunden)
</t>
        </r>
      </text>
    </comment>
    <comment ref="D1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Funktion</t>
        </r>
        <r>
          <rPr>
            <sz val="8"/>
            <color indexed="81"/>
            <rFont val="Tahoma"/>
            <family val="2"/>
          </rPr>
          <t xml:space="preserve">
Bitte wählen Sie aus dem Dropdown-Menü die jeweilige Funktion aus.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3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Kostenstelle</t>
        </r>
        <r>
          <rPr>
            <sz val="8"/>
            <color indexed="81"/>
            <rFont val="Tahoma"/>
            <family val="2"/>
          </rPr>
          <t xml:space="preserve">
Bitte wählen Sie aus dem Dropdown-Menü die jeweilige Kostenstelle aus. Sollte eine Mitarbeiter/in in mehreren Bereichen beschäftigt gewesen sein, ist diese/r mit ihrer/seiner jeweiligen Funktion mehrfach zu erfassen. </t>
        </r>
      </text>
    </comment>
    <comment ref="H13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Höhe der SEG-Zulage</t>
        </r>
        <r>
          <rPr>
            <sz val="8"/>
            <color indexed="81"/>
            <rFont val="Tahoma"/>
            <family val="2"/>
          </rPr>
          <t xml:space="preserve">
Höhe der tatsächlich ausbezahlten Zulagen für Schmutz, Erschwernis und Gefahren. </t>
        </r>
      </text>
    </comment>
  </commentList>
</comments>
</file>

<file path=xl/sharedStrings.xml><?xml version="1.0" encoding="utf-8"?>
<sst xmlns="http://schemas.openxmlformats.org/spreadsheetml/2006/main" count="111" uniqueCount="83">
  <si>
    <t>Küche</t>
  </si>
  <si>
    <t>Verwaltung</t>
  </si>
  <si>
    <t>Reinigung</t>
  </si>
  <si>
    <t>Wäscherei</t>
  </si>
  <si>
    <t>Tageszentrum</t>
  </si>
  <si>
    <t>Infrastruktur</t>
  </si>
  <si>
    <t>Therapie</t>
  </si>
  <si>
    <t>Cafeteria, Shop</t>
  </si>
  <si>
    <t>Summe</t>
  </si>
  <si>
    <t>bis:</t>
  </si>
  <si>
    <t>von:</t>
  </si>
  <si>
    <t xml:space="preserve">Beschäftigungsdauer </t>
  </si>
  <si>
    <t>Management - Geschäftsführung</t>
  </si>
  <si>
    <t>Heimleitung</t>
  </si>
  <si>
    <t>Pflegedienstleitung</t>
  </si>
  <si>
    <t xml:space="preserve"> DGKP – dipl. Gesundheits- und Krankenpfleger/innen</t>
  </si>
  <si>
    <t>DGKP – dipl. psychiatrische Gesundheits- und Krankenpfleger/innen</t>
  </si>
  <si>
    <t>Pflegeassistenten gem. GuKG</t>
  </si>
  <si>
    <t xml:space="preserve">Heimhelferinnen </t>
  </si>
  <si>
    <t>Fach-SozialbetreuerInnen</t>
  </si>
  <si>
    <t>DiplomsozialbetreuerInnen</t>
  </si>
  <si>
    <t>Dipl. Pädagoge, Musiktherapeut</t>
  </si>
  <si>
    <t>PhysiotherapeutInnen</t>
  </si>
  <si>
    <t>Klinische Psychologie</t>
  </si>
  <si>
    <t>AbteilungshelferIn</t>
  </si>
  <si>
    <t>Ärztlicher Leiter, FA f. Psychiatrie und Neurologie</t>
  </si>
  <si>
    <t>FA Psychiatrie und Psychotherapie</t>
  </si>
  <si>
    <t>Fachärztin für Innere Medizin</t>
  </si>
  <si>
    <t>Allgemeinmediziner</t>
  </si>
  <si>
    <t>Haustechnik/Hauswartschaft</t>
  </si>
  <si>
    <t>Sonstige Funktionen (Bitte benennen)</t>
  </si>
  <si>
    <t>Funktion</t>
  </si>
  <si>
    <t>KV Einstufung</t>
  </si>
  <si>
    <t>DGKP – dipl. Gesundheits- und Krankenpfleger/innen</t>
  </si>
  <si>
    <t>Jahr</t>
  </si>
  <si>
    <t>Tage</t>
  </si>
  <si>
    <t>Lehrling</t>
  </si>
  <si>
    <t>Zivildiener</t>
  </si>
  <si>
    <t>Praktikant/in</t>
  </si>
  <si>
    <t>Ferialarbeiter/in</t>
  </si>
  <si>
    <t>ehrenamtliche Mitarbeiter/innen</t>
  </si>
  <si>
    <t>köpfe freiwillig</t>
  </si>
  <si>
    <t>Pflege und Betreuung</t>
  </si>
  <si>
    <t>Betreutes/ Betreubares Wohnen</t>
  </si>
  <si>
    <t>Kostenstelle</t>
  </si>
  <si>
    <t>Verwendung</t>
  </si>
  <si>
    <t>Verwaltungsangestellte/Verwaltungsangestellter</t>
  </si>
  <si>
    <t>Beschäftigungsausmaß (in Wochenstunden)</t>
  </si>
  <si>
    <t>Nr.</t>
  </si>
  <si>
    <t>Ärzte</t>
  </si>
  <si>
    <t>gesamt</t>
  </si>
  <si>
    <t xml:space="preserve">davon </t>
  </si>
  <si>
    <t>2.1. Personaleinheiten</t>
  </si>
  <si>
    <t>pe freiwillig</t>
  </si>
  <si>
    <t xml:space="preserve"> KV Einstufung SWÖ</t>
  </si>
  <si>
    <t>brutto monatlich</t>
  </si>
  <si>
    <t>Zulage</t>
  </si>
  <si>
    <t>Brutto jährlich</t>
  </si>
  <si>
    <t>Brutto jährlich inkl. DG</t>
  </si>
  <si>
    <t>DG 1-12</t>
  </si>
  <si>
    <t>DG 13 + 14</t>
  </si>
  <si>
    <t>Heimhelfer*innen</t>
  </si>
  <si>
    <t>Normalarbeitszeit lt. Kollektivvertrag I</t>
  </si>
  <si>
    <t>Normalarbeitszeit lt. Kollektivvertrag II</t>
  </si>
  <si>
    <t>Kollektivvertrag</t>
  </si>
  <si>
    <t>Kollektivvertrag I</t>
  </si>
  <si>
    <t>Kollektivvertrag II</t>
  </si>
  <si>
    <t>Normalarbeitszeit
 (in Wochenstunden)</t>
  </si>
  <si>
    <t>Bezeichnung Kollektivvertrag I</t>
  </si>
  <si>
    <t>Bezeichnung Kollektivvertrag II</t>
  </si>
  <si>
    <t>z.B. SWÖ-KV</t>
  </si>
  <si>
    <t>z.B. 37 Stunden</t>
  </si>
  <si>
    <t>4/6</t>
  </si>
  <si>
    <t>Höhe der SEG-Zulage</t>
  </si>
  <si>
    <t>Personalkürzel</t>
  </si>
  <si>
    <t>Beispiel:</t>
  </si>
  <si>
    <t>Externe Sonstiges</t>
  </si>
  <si>
    <t>2 Personal</t>
  </si>
  <si>
    <t>PE (VZÄ)</t>
  </si>
  <si>
    <t>SWÖ</t>
  </si>
  <si>
    <t>Musterfrau</t>
  </si>
  <si>
    <t>Mustermann</t>
  </si>
  <si>
    <t>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</si>
</sst>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&quot;€&quot;\ #,##0.0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9"/>
      <color indexed="81"/>
      <name val="Segoe UI"/>
      <family val="2"/>
    </font>
    <font>
      <sz val="9"/>
      <color indexed="63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63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44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hair">
        <color theme="0" tint="-0.24994659260841701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auto="1"/>
      </left>
      <right/>
      <top style="hair">
        <color theme="0" tint="-0.24994659260841701"/>
      </top>
      <bottom style="medium">
        <color indexed="64"/>
      </bottom>
      <diagonal/>
    </border>
    <border>
      <left/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auto="1"/>
      </right>
      <top style="hair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27" xfId="0" applyFont="1" applyFill="1" applyBorder="1" applyAlignment="1" applyProtection="1">
      <alignment vertical="center"/>
    </xf>
    <xf numFmtId="0" fontId="13" fillId="5" borderId="27" xfId="0" applyFont="1" applyFill="1" applyBorder="1" applyProtection="1"/>
    <xf numFmtId="0" fontId="2" fillId="5" borderId="24" xfId="0" applyFont="1" applyFill="1" applyBorder="1" applyAlignment="1" applyProtection="1">
      <alignment vertical="center"/>
    </xf>
    <xf numFmtId="0" fontId="2" fillId="5" borderId="28" xfId="0" applyFont="1" applyFill="1" applyBorder="1" applyAlignment="1" applyProtection="1">
      <alignment vertical="center"/>
    </xf>
    <xf numFmtId="0" fontId="12" fillId="5" borderId="24" xfId="0" applyFont="1" applyFill="1" applyBorder="1" applyProtection="1"/>
    <xf numFmtId="0" fontId="12" fillId="5" borderId="0" xfId="0" applyFont="1" applyFill="1" applyProtection="1"/>
    <xf numFmtId="0" fontId="2" fillId="5" borderId="0" xfId="0" applyFont="1" applyFill="1" applyAlignment="1" applyProtection="1">
      <alignment horizontal="center" vertical="center"/>
    </xf>
    <xf numFmtId="164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1" fillId="5" borderId="0" xfId="0" applyFont="1" applyFill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5" borderId="0" xfId="1" applyFont="1" applyFill="1" applyBorder="1" applyAlignment="1" applyProtection="1">
      <alignment horizontal="left" vertical="center"/>
    </xf>
    <xf numFmtId="164" fontId="1" fillId="5" borderId="0" xfId="0" applyNumberFormat="1" applyFont="1" applyFill="1" applyAlignment="1" applyProtection="1">
      <alignment vertical="center"/>
    </xf>
    <xf numFmtId="164" fontId="1" fillId="5" borderId="0" xfId="0" applyNumberFormat="1" applyFont="1" applyFill="1" applyAlignment="1" applyProtection="1">
      <alignment horizontal="right" vertical="center"/>
    </xf>
    <xf numFmtId="0" fontId="1" fillId="5" borderId="0" xfId="0" applyFont="1" applyFill="1" applyBorder="1" applyAlignment="1" applyProtection="1">
      <alignment horizontal="center" vertical="center"/>
    </xf>
    <xf numFmtId="164" fontId="4" fillId="2" borderId="28" xfId="0" applyNumberFormat="1" applyFont="1" applyFill="1" applyBorder="1" applyAlignment="1" applyProtection="1">
      <alignment horizontal="center" vertical="center" wrapText="1"/>
    </xf>
    <xf numFmtId="164" fontId="4" fillId="2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vertical="center"/>
    </xf>
    <xf numFmtId="0" fontId="1" fillId="5" borderId="10" xfId="0" applyFont="1" applyFill="1" applyBorder="1" applyAlignment="1" applyProtection="1">
      <alignment horizontal="center" vertical="center"/>
    </xf>
    <xf numFmtId="4" fontId="14" fillId="5" borderId="10" xfId="0" applyNumberFormat="1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vertical="center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4" fontId="1" fillId="5" borderId="11" xfId="0" applyNumberFormat="1" applyFont="1" applyFill="1" applyBorder="1" applyAlignment="1" applyProtection="1">
      <alignment horizontal="center" vertical="center"/>
    </xf>
    <xf numFmtId="164" fontId="1" fillId="5" borderId="0" xfId="0" applyNumberFormat="1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4" fontId="1" fillId="0" borderId="30" xfId="0" applyNumberFormat="1" applyFont="1" applyFill="1" applyBorder="1" applyAlignment="1" applyProtection="1">
      <alignment horizontal="center" vertical="center"/>
    </xf>
    <xf numFmtId="164" fontId="1" fillId="0" borderId="30" xfId="0" applyNumberFormat="1" applyFont="1" applyFill="1" applyBorder="1" applyAlignment="1" applyProtection="1">
      <alignment horizontal="center" vertical="center"/>
    </xf>
    <xf numFmtId="4" fontId="14" fillId="0" borderId="36" xfId="0" applyNumberFormat="1" applyFont="1" applyFill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5" borderId="11" xfId="1" applyFont="1" applyFill="1" applyBorder="1" applyAlignment="1" applyProtection="1">
      <alignment horizontal="center" vertical="center"/>
    </xf>
    <xf numFmtId="164" fontId="1" fillId="5" borderId="11" xfId="0" applyNumberFormat="1" applyFont="1" applyFill="1" applyBorder="1" applyAlignment="1" applyProtection="1">
      <alignment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horizontal="center" vertical="center" wrapText="1"/>
    </xf>
    <xf numFmtId="164" fontId="4" fillId="0" borderId="30" xfId="0" applyNumberFormat="1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vertical="center" wrapText="1"/>
    </xf>
    <xf numFmtId="4" fontId="4" fillId="4" borderId="31" xfId="0" applyNumberFormat="1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left" vertical="center"/>
    </xf>
    <xf numFmtId="164" fontId="2" fillId="5" borderId="0" xfId="0" applyNumberFormat="1" applyFont="1" applyFill="1" applyBorder="1" applyAlignment="1" applyProtection="1">
      <alignment vertical="center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4" fontId="4" fillId="0" borderId="30" xfId="0" applyNumberFormat="1" applyFont="1" applyFill="1" applyBorder="1" applyAlignment="1" applyProtection="1">
      <alignment horizontal="center" vertical="center"/>
    </xf>
    <xf numFmtId="49" fontId="1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left" vertical="center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4" fillId="5" borderId="0" xfId="0" applyNumberFormat="1" applyFont="1" applyFill="1" applyBorder="1" applyAlignment="1" applyProtection="1">
      <alignment horizontal="center" vertical="center"/>
    </xf>
    <xf numFmtId="4" fontId="4" fillId="4" borderId="0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165" fontId="2" fillId="5" borderId="0" xfId="0" applyNumberFormat="1" applyFont="1" applyFill="1" applyBorder="1" applyAlignment="1" applyProtection="1">
      <alignment vertical="center"/>
    </xf>
    <xf numFmtId="165" fontId="2" fillId="5" borderId="0" xfId="0" applyNumberFormat="1" applyFont="1" applyFill="1" applyAlignment="1" applyProtection="1">
      <alignment vertical="center"/>
    </xf>
    <xf numFmtId="10" fontId="2" fillId="5" borderId="0" xfId="0" applyNumberFormat="1" applyFont="1" applyFill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1" fontId="1" fillId="3" borderId="41" xfId="0" applyNumberFormat="1" applyFont="1" applyFill="1" applyBorder="1" applyAlignment="1" applyProtection="1">
      <alignment horizontal="center" vertical="center"/>
      <protection locked="0"/>
    </xf>
    <xf numFmtId="1" fontId="1" fillId="3" borderId="42" xfId="0" applyNumberFormat="1" applyFont="1" applyFill="1" applyBorder="1" applyAlignment="1" applyProtection="1">
      <alignment horizontal="center" vertical="center"/>
      <protection locked="0"/>
    </xf>
    <xf numFmtId="164" fontId="1" fillId="3" borderId="43" xfId="0" applyNumberFormat="1" applyFont="1" applyFill="1" applyBorder="1" applyAlignment="1" applyProtection="1">
      <alignment horizontal="center" vertical="center"/>
      <protection locked="0"/>
    </xf>
    <xf numFmtId="164" fontId="1" fillId="3" borderId="44" xfId="0" applyNumberFormat="1" applyFont="1" applyFill="1" applyBorder="1" applyAlignment="1" applyProtection="1">
      <alignment horizontal="center" vertical="center"/>
      <protection locked="0"/>
    </xf>
    <xf numFmtId="4" fontId="1" fillId="5" borderId="9" xfId="0" applyNumberFormat="1" applyFont="1" applyFill="1" applyBorder="1" applyAlignment="1" applyProtection="1">
      <alignment horizontal="center" vertical="center"/>
    </xf>
    <xf numFmtId="1" fontId="1" fillId="4" borderId="3" xfId="0" applyNumberFormat="1" applyFont="1" applyFill="1" applyBorder="1" applyAlignment="1" applyProtection="1">
      <alignment horizontal="center" vertical="center"/>
    </xf>
    <xf numFmtId="16" fontId="1" fillId="0" borderId="30" xfId="0" quotePrefix="1" applyNumberFormat="1" applyFont="1" applyFill="1" applyBorder="1" applyAlignment="1" applyProtection="1">
      <alignment horizontal="center" vertical="center" wrapText="1"/>
    </xf>
    <xf numFmtId="165" fontId="1" fillId="0" borderId="30" xfId="0" quotePrefix="1" applyNumberFormat="1" applyFont="1" applyFill="1" applyBorder="1" applyAlignment="1" applyProtection="1">
      <alignment horizontal="center" vertical="center" wrapText="1"/>
    </xf>
    <xf numFmtId="165" fontId="1" fillId="3" borderId="26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45" xfId="0" applyNumberFormat="1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left" vertical="center"/>
    </xf>
    <xf numFmtId="0" fontId="1" fillId="5" borderId="16" xfId="0" applyFont="1" applyFill="1" applyBorder="1" applyAlignment="1" applyProtection="1">
      <alignment horizontal="left" vertical="center"/>
    </xf>
    <xf numFmtId="0" fontId="7" fillId="5" borderId="44" xfId="0" applyFont="1" applyFill="1" applyBorder="1" applyAlignment="1" applyProtection="1">
      <alignment horizontal="left" vertical="center"/>
    </xf>
    <xf numFmtId="0" fontId="1" fillId="5" borderId="16" xfId="1" applyFont="1" applyFill="1" applyBorder="1" applyAlignment="1" applyProtection="1">
      <alignment horizontal="left" vertical="center"/>
    </xf>
    <xf numFmtId="0" fontId="1" fillId="5" borderId="15" xfId="0" applyFont="1" applyFill="1" applyBorder="1" applyAlignment="1" applyProtection="1">
      <alignment vertical="center"/>
    </xf>
    <xf numFmtId="0" fontId="1" fillId="5" borderId="44" xfId="0" applyFont="1" applyFill="1" applyBorder="1" applyAlignment="1" applyProtection="1">
      <alignment horizontal="left" vertical="center"/>
    </xf>
    <xf numFmtId="2" fontId="4" fillId="3" borderId="40" xfId="1" applyNumberFormat="1" applyFont="1" applyFill="1" applyBorder="1" applyAlignment="1" applyProtection="1">
      <alignment horizontal="center" vertical="center"/>
      <protection locked="0"/>
    </xf>
    <xf numFmtId="2" fontId="4" fillId="3" borderId="23" xfId="1" applyNumberFormat="1" applyFont="1" applyFill="1" applyBorder="1" applyAlignment="1" applyProtection="1">
      <alignment horizontal="center" vertical="center"/>
      <protection locked="0"/>
    </xf>
    <xf numFmtId="1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7" fillId="5" borderId="46" xfId="0" applyFont="1" applyFill="1" applyBorder="1" applyAlignment="1" applyProtection="1">
      <alignment horizontal="left" vertical="center"/>
    </xf>
    <xf numFmtId="0" fontId="7" fillId="5" borderId="47" xfId="0" applyFont="1" applyFill="1" applyBorder="1" applyAlignment="1" applyProtection="1">
      <alignment horizontal="left" vertical="center"/>
    </xf>
    <xf numFmtId="0" fontId="1" fillId="5" borderId="48" xfId="0" applyFont="1" applyFill="1" applyBorder="1" applyAlignment="1" applyProtection="1">
      <alignment horizontal="left" vertical="center"/>
    </xf>
    <xf numFmtId="0" fontId="1" fillId="5" borderId="19" xfId="1" applyFont="1" applyFill="1" applyBorder="1" applyAlignment="1" applyProtection="1">
      <alignment horizontal="left" vertical="center"/>
    </xf>
    <xf numFmtId="0" fontId="1" fillId="5" borderId="20" xfId="0" applyFont="1" applyFill="1" applyBorder="1" applyAlignment="1" applyProtection="1">
      <alignment vertical="center"/>
    </xf>
    <xf numFmtId="0" fontId="1" fillId="5" borderId="25" xfId="0" applyFont="1" applyFill="1" applyBorder="1" applyAlignment="1" applyProtection="1">
      <alignment horizontal="left" vertical="center"/>
    </xf>
    <xf numFmtId="0" fontId="7" fillId="5" borderId="50" xfId="0" applyFont="1" applyFill="1" applyBorder="1" applyAlignment="1" applyProtection="1">
      <alignment horizontal="left" vertical="center"/>
    </xf>
    <xf numFmtId="0" fontId="7" fillId="5" borderId="50" xfId="0" applyFont="1" applyFill="1" applyBorder="1" applyAlignment="1" applyProtection="1">
      <alignment horizontal="center" vertical="center"/>
    </xf>
    <xf numFmtId="0" fontId="1" fillId="5" borderId="51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left" vertical="center"/>
    </xf>
    <xf numFmtId="1" fontId="1" fillId="4" borderId="49" xfId="0" applyNumberFormat="1" applyFont="1" applyFill="1" applyBorder="1" applyAlignment="1" applyProtection="1">
      <alignment horizontal="center" vertical="center"/>
    </xf>
    <xf numFmtId="1" fontId="1" fillId="4" borderId="23" xfId="0" applyNumberFormat="1" applyFont="1" applyFill="1" applyBorder="1" applyAlignment="1" applyProtection="1">
      <alignment horizontal="center" vertical="center"/>
    </xf>
    <xf numFmtId="1" fontId="1" fillId="4" borderId="26" xfId="0" applyNumberFormat="1" applyFont="1" applyFill="1" applyBorder="1" applyAlignment="1" applyProtection="1">
      <alignment horizontal="center" vertical="center"/>
    </xf>
    <xf numFmtId="0" fontId="1" fillId="0" borderId="0" xfId="1"/>
    <xf numFmtId="1" fontId="4" fillId="3" borderId="49" xfId="1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</xf>
    <xf numFmtId="2" fontId="1" fillId="4" borderId="53" xfId="0" applyNumberFormat="1" applyFont="1" applyFill="1" applyBorder="1" applyAlignment="1" applyProtection="1">
      <alignment horizontal="center" vertical="center"/>
    </xf>
    <xf numFmtId="2" fontId="1" fillId="4" borderId="52" xfId="0" applyNumberFormat="1" applyFont="1" applyFill="1" applyBorder="1" applyAlignment="1" applyProtection="1">
      <alignment horizontal="center" vertical="center"/>
    </xf>
    <xf numFmtId="2" fontId="1" fillId="4" borderId="54" xfId="0" applyNumberFormat="1" applyFont="1" applyFill="1" applyBorder="1" applyAlignment="1" applyProtection="1">
      <alignment horizontal="center" vertical="center"/>
    </xf>
    <xf numFmtId="1" fontId="2" fillId="5" borderId="0" xfId="0" applyNumberFormat="1" applyFont="1" applyFill="1" applyAlignment="1" applyProtection="1">
      <alignment vertical="center"/>
    </xf>
    <xf numFmtId="0" fontId="8" fillId="6" borderId="13" xfId="0" applyFont="1" applyFill="1" applyBorder="1" applyAlignment="1" applyProtection="1">
      <alignment horizontal="left" vertical="center" wrapText="1"/>
    </xf>
    <xf numFmtId="0" fontId="8" fillId="6" borderId="14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4" fontId="4" fillId="2" borderId="21" xfId="0" applyNumberFormat="1" applyFont="1" applyFill="1" applyBorder="1" applyAlignment="1" applyProtection="1">
      <alignment horizontal="center" vertical="center" wrapText="1"/>
    </xf>
    <xf numFmtId="4" fontId="4" fillId="2" borderId="35" xfId="0" applyNumberFormat="1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left" vertical="center"/>
    </xf>
    <xf numFmtId="0" fontId="4" fillId="5" borderId="18" xfId="0" applyFont="1" applyFill="1" applyBorder="1" applyAlignment="1" applyProtection="1">
      <alignment horizontal="left" vertical="center"/>
    </xf>
    <xf numFmtId="0" fontId="4" fillId="5" borderId="32" xfId="0" applyFont="1" applyFill="1" applyBorder="1" applyAlignment="1" applyProtection="1">
      <alignment horizontal="left" vertical="center"/>
    </xf>
    <xf numFmtId="0" fontId="4" fillId="5" borderId="33" xfId="0" applyFont="1" applyFill="1" applyBorder="1" applyAlignment="1" applyProtection="1">
      <alignment horizontal="left" vertical="center"/>
    </xf>
    <xf numFmtId="0" fontId="4" fillId="5" borderId="34" xfId="0" applyFont="1" applyFill="1" applyBorder="1" applyAlignment="1" applyProtection="1">
      <alignment horizontal="left" vertical="center"/>
    </xf>
    <xf numFmtId="0" fontId="9" fillId="6" borderId="0" xfId="0" applyFont="1" applyFill="1" applyBorder="1" applyAlignment="1" applyProtection="1">
      <alignment horizontal="left" vertical="center"/>
    </xf>
    <xf numFmtId="0" fontId="9" fillId="6" borderId="10" xfId="0" applyFont="1" applyFill="1" applyBorder="1" applyAlignment="1" applyProtection="1">
      <alignment horizontal="left" vertical="center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165" fontId="4" fillId="2" borderId="22" xfId="0" applyNumberFormat="1" applyFont="1" applyFill="1" applyBorder="1" applyAlignment="1" applyProtection="1">
      <alignment horizontal="center" vertical="center" wrapText="1"/>
    </xf>
    <xf numFmtId="164" fontId="1" fillId="3" borderId="55" xfId="0" applyNumberFormat="1" applyFont="1" applyFill="1" applyBorder="1" applyAlignment="1" applyProtection="1">
      <alignment horizontal="center" vertical="center"/>
      <protection locked="0"/>
    </xf>
    <xf numFmtId="164" fontId="1" fillId="5" borderId="13" xfId="0" applyNumberFormat="1" applyFont="1" applyFill="1" applyBorder="1" applyAlignment="1" applyProtection="1">
      <alignment horizontal="center" vertical="center"/>
    </xf>
  </cellXfs>
  <cellStyles count="2">
    <cellStyle name="Standard" xfId="0" builtinId="0"/>
    <cellStyle name="Standard_Formular Land OOE" xfId="1" xr:uid="{00000000-0005-0000-0000-000001000000}"/>
  </cellStyles>
  <dxfs count="2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ndense val="0"/>
        <extend val="0"/>
        <color indexed="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007844"/>
      <color rgb="FFFFFFCC"/>
      <color rgb="FF0000FF"/>
      <color rgb="FFE21600"/>
      <color rgb="FFFFFF99"/>
      <color rgb="FFFFCC00"/>
      <color rgb="FF006600"/>
      <color rgb="FFFF3300"/>
      <color rgb="FF00808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1</xdr:row>
      <xdr:rowOff>66675</xdr:rowOff>
    </xdr:from>
    <xdr:to>
      <xdr:col>12</xdr:col>
      <xdr:colOff>481013</xdr:colOff>
      <xdr:row>1</xdr:row>
      <xdr:rowOff>647700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228600"/>
          <a:ext cx="1452563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CC158"/>
  <sheetViews>
    <sheetView tabSelected="1" topLeftCell="A7" zoomScale="70" zoomScaleNormal="70" workbookViewId="0">
      <selection activeCell="K17" sqref="K17:L20"/>
    </sheetView>
  </sheetViews>
  <sheetFormatPr baseColWidth="10" defaultColWidth="11.453125" defaultRowHeight="11.5" x14ac:dyDescent="0.25"/>
  <cols>
    <col min="1" max="1" width="1.81640625" style="8" customWidth="1"/>
    <col min="2" max="2" width="3.81640625" style="4" customWidth="1"/>
    <col min="3" max="3" width="16.7265625" style="1" customWidth="1"/>
    <col min="4" max="4" width="54.54296875" style="7" customWidth="1"/>
    <col min="5" max="6" width="24.453125" style="4" customWidth="1"/>
    <col min="7" max="8" width="18.1796875" style="4" customWidth="1"/>
    <col min="9" max="10" width="21.81640625" style="4" customWidth="1"/>
    <col min="11" max="12" width="11.54296875" style="3" customWidth="1"/>
    <col min="13" max="13" width="9.453125" style="4" customWidth="1"/>
    <col min="14" max="14" width="12.81640625" style="4" hidden="1" customWidth="1"/>
    <col min="15" max="15" width="11.453125" style="86" hidden="1" customWidth="1"/>
    <col min="16" max="17" width="11.453125" style="8" hidden="1" customWidth="1"/>
    <col min="18" max="18" width="20.54296875" style="8" hidden="1" customWidth="1"/>
    <col min="19" max="19" width="11.453125" style="8" customWidth="1"/>
    <col min="20" max="21" width="11.453125" style="8" hidden="1" customWidth="1"/>
    <col min="22" max="28" width="11.453125" style="8"/>
    <col min="29" max="51" width="11.453125" style="8" customWidth="1"/>
    <col min="52" max="52" width="11.453125" style="1" customWidth="1"/>
    <col min="53" max="53" width="11.453125" style="8" customWidth="1"/>
    <col min="54" max="81" width="11.453125" style="8"/>
    <col min="82" max="16384" width="11.453125" style="1"/>
  </cols>
  <sheetData>
    <row r="1" spans="1:81" s="8" customFormat="1" ht="12" thickBot="1" x14ac:dyDescent="0.3">
      <c r="B1" s="20"/>
      <c r="C1" s="13"/>
      <c r="D1" s="69"/>
      <c r="E1" s="22"/>
      <c r="F1" s="22"/>
      <c r="G1" s="22"/>
      <c r="H1" s="22"/>
      <c r="I1" s="22"/>
      <c r="J1" s="22"/>
      <c r="K1" s="70"/>
      <c r="L1" s="70"/>
      <c r="M1" s="22"/>
      <c r="N1" s="22"/>
      <c r="O1" s="86"/>
    </row>
    <row r="2" spans="1:81" ht="60" customHeight="1" thickBot="1" x14ac:dyDescent="0.3">
      <c r="A2" s="40"/>
      <c r="B2" s="131" t="s">
        <v>77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79"/>
    </row>
    <row r="3" spans="1:81" s="6" customFormat="1" ht="18" customHeight="1" x14ac:dyDescent="0.25">
      <c r="A3" s="40"/>
      <c r="B3" s="145" t="str">
        <f>IFERROR(#REF!,"")</f>
        <v/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  <c r="N3" s="80"/>
      <c r="O3" s="86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s="6" customFormat="1" ht="18" customHeight="1" thickBot="1" x14ac:dyDescent="0.3">
      <c r="A4" s="40"/>
      <c r="B4" s="147" t="str">
        <f>IFERROR(#REF!,"")</f>
        <v/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  <c r="N4" s="80"/>
      <c r="O4" s="8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s="6" customFormat="1" ht="18" customHeight="1" x14ac:dyDescent="0.25">
      <c r="A5" s="40"/>
      <c r="B5" s="24"/>
      <c r="C5" s="115"/>
      <c r="D5" s="115"/>
      <c r="E5" s="116"/>
      <c r="F5" s="116"/>
      <c r="G5" s="116"/>
      <c r="H5" s="116"/>
      <c r="I5" s="116"/>
      <c r="J5" s="116"/>
      <c r="K5" s="116"/>
      <c r="L5" s="116"/>
      <c r="M5" s="117"/>
      <c r="N5" s="32"/>
      <c r="O5" s="8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</row>
    <row r="6" spans="1:81" s="6" customFormat="1" ht="19.5" customHeight="1" x14ac:dyDescent="0.25">
      <c r="A6" s="40"/>
      <c r="B6" s="150" t="s">
        <v>52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  <c r="N6" s="78"/>
      <c r="O6" s="86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s="6" customFormat="1" ht="18" customHeight="1" x14ac:dyDescent="0.25">
      <c r="A7" s="40"/>
      <c r="B7" s="111" t="s">
        <v>68</v>
      </c>
      <c r="C7" s="110"/>
      <c r="D7" s="109"/>
      <c r="E7" s="106" t="s">
        <v>79</v>
      </c>
      <c r="F7" s="120" t="s">
        <v>70</v>
      </c>
      <c r="G7" s="28"/>
      <c r="H7" s="28"/>
      <c r="I7" s="26"/>
      <c r="J7" s="26"/>
      <c r="K7" s="26"/>
      <c r="L7" s="26"/>
      <c r="M7" s="41"/>
      <c r="N7" s="32"/>
      <c r="O7" s="86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30">
        <f>MAX(E9:E10)</f>
        <v>40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81" s="6" customFormat="1" ht="18" customHeight="1" x14ac:dyDescent="0.25">
      <c r="A8" s="40"/>
      <c r="B8" s="101" t="s">
        <v>69</v>
      </c>
      <c r="C8" s="100"/>
      <c r="D8" s="102"/>
      <c r="E8" s="107" t="s">
        <v>82</v>
      </c>
      <c r="F8" s="25"/>
      <c r="G8" s="28"/>
      <c r="H8" s="28"/>
      <c r="I8" s="26"/>
      <c r="J8" s="26"/>
      <c r="K8" s="26"/>
      <c r="L8" s="26"/>
      <c r="M8" s="41"/>
      <c r="N8" s="32"/>
      <c r="O8" s="86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81" ht="18" customHeight="1" x14ac:dyDescent="0.25">
      <c r="A9" s="40"/>
      <c r="B9" s="103" t="s">
        <v>62</v>
      </c>
      <c r="C9" s="104"/>
      <c r="D9" s="105"/>
      <c r="E9" s="108">
        <v>37</v>
      </c>
      <c r="F9" s="120" t="s">
        <v>71</v>
      </c>
      <c r="G9" s="27"/>
      <c r="H9" s="27"/>
      <c r="I9" s="28"/>
      <c r="J9" s="28"/>
      <c r="K9" s="30"/>
      <c r="L9" s="31"/>
      <c r="M9" s="41"/>
      <c r="N9" s="32"/>
    </row>
    <row r="10" spans="1:81" ht="18" customHeight="1" x14ac:dyDescent="0.25">
      <c r="A10" s="40"/>
      <c r="B10" s="112" t="s">
        <v>63</v>
      </c>
      <c r="C10" s="113"/>
      <c r="D10" s="114"/>
      <c r="E10" s="125">
        <v>40</v>
      </c>
      <c r="F10" s="26"/>
      <c r="G10" s="27"/>
      <c r="H10" s="27"/>
      <c r="I10" s="28"/>
      <c r="J10" s="124"/>
      <c r="K10" s="30"/>
      <c r="L10" s="31"/>
      <c r="M10" s="41"/>
      <c r="N10" s="32"/>
      <c r="AN10" s="8" t="s">
        <v>65</v>
      </c>
    </row>
    <row r="11" spans="1:81" ht="18" customHeight="1" x14ac:dyDescent="0.25">
      <c r="A11" s="40"/>
      <c r="B11" s="29"/>
      <c r="C11" s="119"/>
      <c r="D11" s="118"/>
      <c r="E11" s="126"/>
      <c r="F11" s="26"/>
      <c r="G11" s="27"/>
      <c r="H11" s="27"/>
      <c r="I11" s="28"/>
      <c r="J11" s="28"/>
      <c r="K11" s="30"/>
      <c r="L11" s="31"/>
      <c r="M11" s="41"/>
      <c r="N11" s="32"/>
      <c r="AN11" s="8" t="s">
        <v>66</v>
      </c>
    </row>
    <row r="12" spans="1:81" ht="18" customHeight="1" thickBot="1" x14ac:dyDescent="0.3">
      <c r="A12" s="40"/>
      <c r="B12" s="120" t="s">
        <v>75</v>
      </c>
      <c r="C12" s="29"/>
      <c r="D12" s="29"/>
      <c r="E12" s="27"/>
      <c r="F12" s="55"/>
      <c r="G12" s="56"/>
      <c r="H12" s="56"/>
      <c r="I12" s="43"/>
      <c r="J12" s="43"/>
      <c r="K12" s="57"/>
      <c r="L12" s="57"/>
      <c r="M12" s="58"/>
      <c r="N12" s="32"/>
    </row>
    <row r="13" spans="1:81" s="5" customFormat="1" ht="18" customHeight="1" x14ac:dyDescent="0.25">
      <c r="A13" s="67"/>
      <c r="B13" s="133" t="s">
        <v>48</v>
      </c>
      <c r="C13" s="135" t="s">
        <v>74</v>
      </c>
      <c r="D13" s="137" t="s">
        <v>31</v>
      </c>
      <c r="E13" s="135" t="s">
        <v>44</v>
      </c>
      <c r="F13" s="140" t="s">
        <v>64</v>
      </c>
      <c r="G13" s="140" t="s">
        <v>32</v>
      </c>
      <c r="H13" s="135" t="s">
        <v>73</v>
      </c>
      <c r="I13" s="140" t="s">
        <v>47</v>
      </c>
      <c r="J13" s="140" t="s">
        <v>67</v>
      </c>
      <c r="K13" s="141" t="s">
        <v>11</v>
      </c>
      <c r="L13" s="142"/>
      <c r="M13" s="143" t="s">
        <v>78</v>
      </c>
      <c r="N13" s="140" t="s">
        <v>54</v>
      </c>
      <c r="O13" s="152" t="s">
        <v>55</v>
      </c>
      <c r="P13" s="140" t="s">
        <v>56</v>
      </c>
      <c r="Q13" s="140" t="s">
        <v>57</v>
      </c>
      <c r="R13" s="140" t="s">
        <v>58</v>
      </c>
      <c r="S13" s="9"/>
      <c r="T13" s="9" t="s">
        <v>59</v>
      </c>
      <c r="U13" s="87">
        <v>0.29730000000000001</v>
      </c>
      <c r="V13" s="9"/>
      <c r="W13" s="9"/>
      <c r="X13" s="9"/>
      <c r="Y13" s="9"/>
      <c r="Z13" s="9"/>
      <c r="AA13" s="9"/>
      <c r="AB13" s="9"/>
      <c r="AC13" s="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</row>
    <row r="14" spans="1:81" s="5" customFormat="1" ht="18" customHeight="1" x14ac:dyDescent="0.25">
      <c r="A14" s="67"/>
      <c r="B14" s="134"/>
      <c r="C14" s="136"/>
      <c r="D14" s="138"/>
      <c r="E14" s="139"/>
      <c r="F14" s="139"/>
      <c r="G14" s="139"/>
      <c r="H14" s="139"/>
      <c r="I14" s="139"/>
      <c r="J14" s="139"/>
      <c r="K14" s="33" t="s">
        <v>10</v>
      </c>
      <c r="L14" s="34" t="s">
        <v>9</v>
      </c>
      <c r="M14" s="144"/>
      <c r="N14" s="139"/>
      <c r="O14" s="153"/>
      <c r="P14" s="139"/>
      <c r="Q14" s="139"/>
      <c r="R14" s="139"/>
      <c r="S14" s="9"/>
      <c r="T14" s="9" t="s">
        <v>60</v>
      </c>
      <c r="U14" s="87">
        <v>0.2923</v>
      </c>
      <c r="V14" s="9"/>
      <c r="W14" s="9"/>
      <c r="X14" s="9"/>
      <c r="Y14" s="9"/>
      <c r="Z14" s="9"/>
      <c r="AA14" s="9"/>
      <c r="AB14" s="9"/>
      <c r="AC14" s="8"/>
      <c r="AD14" s="10" t="s">
        <v>34</v>
      </c>
      <c r="AE14" s="10">
        <v>2023</v>
      </c>
      <c r="AF14" s="9"/>
      <c r="AG14" s="9"/>
      <c r="AH14" s="9"/>
      <c r="AI14" s="9"/>
      <c r="AJ14" s="9"/>
      <c r="AK14" s="9"/>
      <c r="AL14" s="9"/>
      <c r="AM14" s="9"/>
      <c r="AN14" s="11" t="s">
        <v>45</v>
      </c>
      <c r="AO14" s="11"/>
      <c r="AP14" s="9"/>
      <c r="AQ14" s="9"/>
      <c r="AR14" s="9"/>
      <c r="AS14" s="9"/>
      <c r="AT14" s="9"/>
      <c r="AU14" s="9"/>
      <c r="AV14" s="9"/>
      <c r="AW14" s="9"/>
      <c r="AX14" s="9"/>
      <c r="AY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</row>
    <row r="15" spans="1:81" ht="18" customHeight="1" thickBot="1" x14ac:dyDescent="0.3">
      <c r="A15" s="40"/>
      <c r="B15" s="66">
        <v>1</v>
      </c>
      <c r="C15" s="49" t="str">
        <f>B15 &amp; "_" &amp; LEFT(D15,5) &amp; "_" &amp; LEFT(E15,2) &amp; "_" &amp;I15</f>
        <v>1_Heimh_Pf_20</v>
      </c>
      <c r="D15" s="50" t="s">
        <v>61</v>
      </c>
      <c r="E15" s="51" t="s">
        <v>42</v>
      </c>
      <c r="F15" s="51" t="s">
        <v>65</v>
      </c>
      <c r="G15" s="95" t="s">
        <v>72</v>
      </c>
      <c r="H15" s="96">
        <v>150</v>
      </c>
      <c r="I15" s="52">
        <v>20</v>
      </c>
      <c r="J15" s="52">
        <v>40</v>
      </c>
      <c r="K15" s="53">
        <v>44197</v>
      </c>
      <c r="L15" s="53">
        <v>44561</v>
      </c>
      <c r="M15" s="54">
        <f>IF(ISERROR((L15-K15+1)*I15/J15/$AE$15),"",((L15-K15+1)*I15/J15/$AE$15))</f>
        <v>0.5</v>
      </c>
      <c r="N15" s="81"/>
      <c r="AD15" s="12" t="s">
        <v>35</v>
      </c>
      <c r="AE15" s="12">
        <f>IF(AND(MOD(AE14,4)=0,MOD(AE14,100)&lt;&gt;0),366,IF(MOD(AE14,400)=0,366,365))</f>
        <v>365</v>
      </c>
      <c r="AN15" s="8" t="s">
        <v>24</v>
      </c>
    </row>
    <row r="16" spans="1:81" s="2" customFormat="1" ht="18" customHeight="1" thickBot="1" x14ac:dyDescent="0.3">
      <c r="A16" s="40"/>
      <c r="B16" s="43"/>
      <c r="C16" s="44"/>
      <c r="D16" s="45"/>
      <c r="E16" s="46"/>
      <c r="F16" s="46"/>
      <c r="G16" s="46"/>
      <c r="H16" s="46"/>
      <c r="I16" s="47"/>
      <c r="J16" s="93"/>
      <c r="K16" s="48"/>
      <c r="L16" s="155"/>
      <c r="M16" s="42"/>
      <c r="N16" s="82"/>
      <c r="O16" s="85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8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8" t="s">
        <v>33</v>
      </c>
      <c r="AO16" s="8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</row>
    <row r="17" spans="1:40" ht="18" customHeight="1" x14ac:dyDescent="0.25">
      <c r="A17" s="40"/>
      <c r="B17" s="35">
        <v>1</v>
      </c>
      <c r="C17" s="99" t="s">
        <v>80</v>
      </c>
      <c r="D17" s="71"/>
      <c r="E17" s="72"/>
      <c r="F17" s="88"/>
      <c r="G17" s="36"/>
      <c r="H17" s="97"/>
      <c r="I17" s="89"/>
      <c r="J17" s="99" t="str">
        <f>IF(F17="Kollektivvertrag I",$E$9,IF(F17="Kollektivvertrag II",$E$10,""))</f>
        <v/>
      </c>
      <c r="K17" s="91"/>
      <c r="L17" s="154"/>
      <c r="M17" s="128" t="str">
        <f>IF(ISERROR((L17-K17+1)*I17/J17/$AE$15),"",((L17-K17+1)*I17/J17/$AE$15))</f>
        <v/>
      </c>
      <c r="N17" s="84"/>
      <c r="O17" s="85"/>
      <c r="P17" s="86"/>
      <c r="Q17" s="86"/>
      <c r="R17" s="86"/>
      <c r="AN17" s="8" t="s">
        <v>16</v>
      </c>
    </row>
    <row r="18" spans="1:40" ht="18" customHeight="1" x14ac:dyDescent="0.25">
      <c r="A18" s="40"/>
      <c r="B18" s="37">
        <v>2</v>
      </c>
      <c r="C18" s="123" t="s">
        <v>81</v>
      </c>
      <c r="D18" s="73"/>
      <c r="E18" s="74"/>
      <c r="F18" s="88"/>
      <c r="G18" s="36"/>
      <c r="H18" s="97"/>
      <c r="I18" s="90"/>
      <c r="J18" s="121" t="str">
        <f>IF(F18="Kollektivvertrag I",$E$9,IF(F18="Kollektivvertrag II",$E$10,""))</f>
        <v/>
      </c>
      <c r="K18" s="92"/>
      <c r="L18" s="92"/>
      <c r="M18" s="127" t="str">
        <f t="shared" ref="M18:M81" si="0">IF(ISERROR((L18-K18+1)*I18/J18/$AE$15),"",((L18-K18+1)*I18/J18/$AE$15))</f>
        <v/>
      </c>
      <c r="N18" s="84"/>
      <c r="P18" s="86"/>
      <c r="Q18" s="86"/>
      <c r="R18" s="86"/>
      <c r="AN18" s="8" t="s">
        <v>21</v>
      </c>
    </row>
    <row r="19" spans="1:40" ht="18" customHeight="1" x14ac:dyDescent="0.25">
      <c r="A19" s="40"/>
      <c r="B19" s="37">
        <v>3</v>
      </c>
      <c r="C19" s="121" t="str">
        <f t="shared" ref="C19:C81" si="1">IF(OR(D19="",E19="",I19=""),"",B19 &amp; "_" &amp; LEFT(D19,5) &amp; "_" &amp; LEFT(E19,2) &amp; "_" &amp;I19)</f>
        <v/>
      </c>
      <c r="D19" s="73"/>
      <c r="E19" s="74"/>
      <c r="F19" s="88"/>
      <c r="G19" s="36"/>
      <c r="H19" s="97"/>
      <c r="I19" s="90"/>
      <c r="J19" s="121" t="str">
        <f t="shared" ref="J19:J82" si="2">IF(F19="Kollektivvertrag I",$E$9,IF(F19="Kollektivvertrag II",$E$10,""))</f>
        <v/>
      </c>
      <c r="K19" s="92"/>
      <c r="L19" s="92"/>
      <c r="M19" s="127" t="str">
        <f t="shared" si="0"/>
        <v/>
      </c>
      <c r="N19" s="84"/>
      <c r="P19" s="86"/>
      <c r="Q19" s="86"/>
      <c r="R19" s="86"/>
      <c r="AN19" s="8" t="s">
        <v>20</v>
      </c>
    </row>
    <row r="20" spans="1:40" ht="18" customHeight="1" x14ac:dyDescent="0.25">
      <c r="A20" s="40"/>
      <c r="B20" s="37">
        <v>4</v>
      </c>
      <c r="C20" s="121" t="str">
        <f t="shared" si="1"/>
        <v/>
      </c>
      <c r="D20" s="73"/>
      <c r="E20" s="74"/>
      <c r="F20" s="88"/>
      <c r="G20" s="36"/>
      <c r="H20" s="97"/>
      <c r="I20" s="90"/>
      <c r="J20" s="121" t="str">
        <f t="shared" ref="J20" si="3">IF(F20="Kollektivvertrag I",$E$9,IF(F20="Kollektivvertrag II",$E$10,""))</f>
        <v/>
      </c>
      <c r="K20" s="92"/>
      <c r="L20" s="92"/>
      <c r="M20" s="127" t="str">
        <f t="shared" si="0"/>
        <v/>
      </c>
      <c r="N20" s="84"/>
      <c r="P20" s="86"/>
      <c r="Q20" s="86"/>
      <c r="R20" s="86"/>
      <c r="AN20" s="8" t="s">
        <v>40</v>
      </c>
    </row>
    <row r="21" spans="1:40" ht="18" customHeight="1" x14ac:dyDescent="0.25">
      <c r="A21" s="40"/>
      <c r="B21" s="37">
        <v>5</v>
      </c>
      <c r="C21" s="121" t="str">
        <f t="shared" si="1"/>
        <v/>
      </c>
      <c r="D21" s="73"/>
      <c r="E21" s="74"/>
      <c r="F21" s="88"/>
      <c r="G21" s="36"/>
      <c r="H21" s="97"/>
      <c r="I21" s="90"/>
      <c r="J21" s="121" t="str">
        <f t="shared" si="2"/>
        <v/>
      </c>
      <c r="K21" s="92"/>
      <c r="L21" s="92"/>
      <c r="M21" s="127" t="str">
        <f t="shared" si="0"/>
        <v/>
      </c>
      <c r="N21" s="84"/>
      <c r="P21" s="86"/>
      <c r="Q21" s="86"/>
      <c r="R21" s="86"/>
      <c r="AD21" s="14" t="s">
        <v>53</v>
      </c>
      <c r="AE21" s="15" t="e">
        <f>SUMPRODUCT((D17:D101={"Ferialarbeiter/in","Lehrling","Praktikant/in","Zivildiener","ehrenamtliche Mitarbeiter/innen"})*(M17:M101))</f>
        <v>#VALUE!</v>
      </c>
      <c r="AN21" s="8" t="s">
        <v>19</v>
      </c>
    </row>
    <row r="22" spans="1:40" ht="18" customHeight="1" x14ac:dyDescent="0.25">
      <c r="A22" s="40"/>
      <c r="B22" s="37">
        <v>6</v>
      </c>
      <c r="C22" s="122" t="str">
        <f t="shared" si="1"/>
        <v/>
      </c>
      <c r="D22" s="73"/>
      <c r="E22" s="74"/>
      <c r="F22" s="88"/>
      <c r="G22" s="36"/>
      <c r="H22" s="97"/>
      <c r="I22" s="90"/>
      <c r="J22" s="121" t="str">
        <f t="shared" si="2"/>
        <v/>
      </c>
      <c r="K22" s="92"/>
      <c r="L22" s="92"/>
      <c r="M22" s="127" t="str">
        <f t="shared" si="0"/>
        <v/>
      </c>
      <c r="N22" s="84"/>
      <c r="P22" s="86"/>
      <c r="Q22" s="86"/>
      <c r="R22" s="86"/>
      <c r="AD22" s="14" t="s">
        <v>41</v>
      </c>
      <c r="AE22" s="15">
        <f>SUM(COUNTIF(D17:D101,{"Lehrling","Ferialarbeiter/in","Praktikant/in","Zivildiener","ehrenamtliche Mitarbeiter/innen"}))</f>
        <v>0</v>
      </c>
      <c r="AG22" s="16" t="s">
        <v>39</v>
      </c>
      <c r="AN22" s="8" t="s">
        <v>39</v>
      </c>
    </row>
    <row r="23" spans="1:40" ht="18" customHeight="1" x14ac:dyDescent="0.25">
      <c r="A23" s="40"/>
      <c r="B23" s="37">
        <v>7</v>
      </c>
      <c r="C23" s="122" t="str">
        <f t="shared" si="1"/>
        <v/>
      </c>
      <c r="D23" s="73"/>
      <c r="E23" s="74"/>
      <c r="F23" s="88"/>
      <c r="G23" s="36"/>
      <c r="H23" s="97"/>
      <c r="I23" s="90"/>
      <c r="J23" s="121" t="str">
        <f t="shared" si="2"/>
        <v/>
      </c>
      <c r="K23" s="92"/>
      <c r="L23" s="92"/>
      <c r="M23" s="127" t="str">
        <f t="shared" si="0"/>
        <v/>
      </c>
      <c r="N23" s="84"/>
      <c r="P23" s="86"/>
      <c r="Q23" s="86"/>
      <c r="R23" s="86"/>
      <c r="AG23" s="16" t="s">
        <v>36</v>
      </c>
      <c r="AN23" s="8" t="s">
        <v>29</v>
      </c>
    </row>
    <row r="24" spans="1:40" ht="18" customHeight="1" x14ac:dyDescent="0.25">
      <c r="A24" s="40"/>
      <c r="B24" s="37">
        <v>8</v>
      </c>
      <c r="C24" s="94" t="str">
        <f t="shared" si="1"/>
        <v/>
      </c>
      <c r="D24" s="73"/>
      <c r="E24" s="74"/>
      <c r="F24" s="88"/>
      <c r="G24" s="36"/>
      <c r="H24" s="97"/>
      <c r="I24" s="90"/>
      <c r="J24" s="121" t="str">
        <f t="shared" si="2"/>
        <v/>
      </c>
      <c r="K24" s="92"/>
      <c r="L24" s="92"/>
      <c r="M24" s="127" t="str">
        <f t="shared" si="0"/>
        <v/>
      </c>
      <c r="N24" s="84"/>
      <c r="P24" s="86"/>
      <c r="Q24" s="86"/>
      <c r="R24" s="86"/>
      <c r="AG24" s="8" t="s">
        <v>38</v>
      </c>
      <c r="AN24" s="8" t="s">
        <v>18</v>
      </c>
    </row>
    <row r="25" spans="1:40" ht="18" customHeight="1" x14ac:dyDescent="0.25">
      <c r="A25" s="40"/>
      <c r="B25" s="37">
        <v>9</v>
      </c>
      <c r="C25" s="121" t="str">
        <f t="shared" si="1"/>
        <v/>
      </c>
      <c r="D25" s="73"/>
      <c r="E25" s="74"/>
      <c r="F25" s="88"/>
      <c r="G25" s="36"/>
      <c r="H25" s="97"/>
      <c r="I25" s="90"/>
      <c r="J25" s="121" t="str">
        <f t="shared" si="2"/>
        <v/>
      </c>
      <c r="K25" s="92"/>
      <c r="L25" s="92"/>
      <c r="M25" s="127" t="str">
        <f t="shared" si="0"/>
        <v/>
      </c>
      <c r="N25" s="84"/>
      <c r="P25" s="86"/>
      <c r="Q25" s="86"/>
      <c r="R25" s="86"/>
      <c r="AG25" s="8" t="s">
        <v>37</v>
      </c>
      <c r="AN25" s="8" t="s">
        <v>13</v>
      </c>
    </row>
    <row r="26" spans="1:40" ht="18" customHeight="1" x14ac:dyDescent="0.25">
      <c r="A26" s="40"/>
      <c r="B26" s="37">
        <v>10</v>
      </c>
      <c r="C26" s="121" t="str">
        <f t="shared" si="1"/>
        <v/>
      </c>
      <c r="D26" s="73"/>
      <c r="E26" s="74"/>
      <c r="F26" s="88"/>
      <c r="G26" s="36"/>
      <c r="H26" s="97"/>
      <c r="I26" s="90"/>
      <c r="J26" s="121" t="str">
        <f t="shared" si="2"/>
        <v/>
      </c>
      <c r="K26" s="92"/>
      <c r="L26" s="92"/>
      <c r="M26" s="127" t="str">
        <f t="shared" si="0"/>
        <v/>
      </c>
      <c r="N26" s="84"/>
      <c r="P26" s="86"/>
      <c r="Q26" s="86"/>
      <c r="R26" s="86"/>
      <c r="AG26" s="16" t="s">
        <v>40</v>
      </c>
      <c r="AN26" s="8" t="s">
        <v>23</v>
      </c>
    </row>
    <row r="27" spans="1:40" ht="18" customHeight="1" x14ac:dyDescent="0.25">
      <c r="A27" s="40"/>
      <c r="B27" s="37">
        <v>11</v>
      </c>
      <c r="C27" s="121" t="str">
        <f t="shared" si="1"/>
        <v/>
      </c>
      <c r="D27" s="73"/>
      <c r="E27" s="74"/>
      <c r="F27" s="88"/>
      <c r="G27" s="36"/>
      <c r="H27" s="97"/>
      <c r="I27" s="90"/>
      <c r="J27" s="121" t="str">
        <f t="shared" si="2"/>
        <v/>
      </c>
      <c r="K27" s="92"/>
      <c r="L27" s="92"/>
      <c r="M27" s="127" t="str">
        <f t="shared" si="0"/>
        <v/>
      </c>
      <c r="N27" s="84"/>
      <c r="P27" s="86"/>
      <c r="Q27" s="86"/>
      <c r="R27" s="86"/>
      <c r="AN27" s="8" t="s">
        <v>0</v>
      </c>
    </row>
    <row r="28" spans="1:40" ht="18" customHeight="1" x14ac:dyDescent="0.25">
      <c r="A28" s="40"/>
      <c r="B28" s="37">
        <v>12</v>
      </c>
      <c r="C28" s="121" t="str">
        <f t="shared" si="1"/>
        <v/>
      </c>
      <c r="D28" s="73"/>
      <c r="E28" s="74"/>
      <c r="F28" s="88"/>
      <c r="G28" s="36"/>
      <c r="H28" s="97"/>
      <c r="I28" s="90"/>
      <c r="J28" s="121" t="str">
        <f t="shared" si="2"/>
        <v/>
      </c>
      <c r="K28" s="92"/>
      <c r="L28" s="92"/>
      <c r="M28" s="127" t="str">
        <f t="shared" si="0"/>
        <v/>
      </c>
      <c r="N28" s="84"/>
      <c r="P28" s="86"/>
      <c r="Q28" s="86"/>
      <c r="R28" s="86"/>
      <c r="AN28" s="8" t="s">
        <v>36</v>
      </c>
    </row>
    <row r="29" spans="1:40" ht="18" customHeight="1" x14ac:dyDescent="0.25">
      <c r="A29" s="40"/>
      <c r="B29" s="37">
        <v>13</v>
      </c>
      <c r="C29" s="121" t="str">
        <f t="shared" si="1"/>
        <v/>
      </c>
      <c r="D29" s="73"/>
      <c r="E29" s="74"/>
      <c r="F29" s="88"/>
      <c r="G29" s="36"/>
      <c r="H29" s="97"/>
      <c r="I29" s="90"/>
      <c r="J29" s="121" t="str">
        <f t="shared" si="2"/>
        <v/>
      </c>
      <c r="K29" s="92"/>
      <c r="L29" s="92"/>
      <c r="M29" s="127" t="str">
        <f t="shared" si="0"/>
        <v/>
      </c>
      <c r="N29" s="84"/>
      <c r="O29" s="85"/>
      <c r="P29" s="86"/>
      <c r="Q29" s="86"/>
      <c r="R29" s="86"/>
      <c r="AN29" s="8" t="s">
        <v>12</v>
      </c>
    </row>
    <row r="30" spans="1:40" ht="18" customHeight="1" x14ac:dyDescent="0.25">
      <c r="A30" s="40"/>
      <c r="B30" s="37">
        <v>14</v>
      </c>
      <c r="C30" s="121" t="str">
        <f t="shared" si="1"/>
        <v/>
      </c>
      <c r="D30" s="73"/>
      <c r="E30" s="74"/>
      <c r="F30" s="88"/>
      <c r="G30" s="36"/>
      <c r="H30" s="97"/>
      <c r="I30" s="90"/>
      <c r="J30" s="121" t="str">
        <f t="shared" si="2"/>
        <v/>
      </c>
      <c r="K30" s="92"/>
      <c r="L30" s="92"/>
      <c r="M30" s="127" t="str">
        <f t="shared" si="0"/>
        <v/>
      </c>
      <c r="N30" s="84"/>
      <c r="P30" s="86"/>
      <c r="Q30" s="86"/>
      <c r="R30" s="86"/>
      <c r="AN30" s="8" t="s">
        <v>17</v>
      </c>
    </row>
    <row r="31" spans="1:40" ht="18" customHeight="1" x14ac:dyDescent="0.25">
      <c r="A31" s="40"/>
      <c r="B31" s="37">
        <v>15</v>
      </c>
      <c r="C31" s="121" t="str">
        <f t="shared" si="1"/>
        <v/>
      </c>
      <c r="D31" s="73"/>
      <c r="E31" s="74"/>
      <c r="F31" s="88"/>
      <c r="G31" s="36"/>
      <c r="H31" s="97"/>
      <c r="I31" s="90"/>
      <c r="J31" s="121" t="str">
        <f t="shared" si="2"/>
        <v/>
      </c>
      <c r="K31" s="92"/>
      <c r="L31" s="92"/>
      <c r="M31" s="127" t="str">
        <f t="shared" si="0"/>
        <v/>
      </c>
      <c r="N31" s="84"/>
      <c r="P31" s="86"/>
      <c r="Q31" s="86"/>
      <c r="R31" s="86"/>
      <c r="AN31" s="8" t="s">
        <v>14</v>
      </c>
    </row>
    <row r="32" spans="1:40" ht="18" customHeight="1" x14ac:dyDescent="0.25">
      <c r="A32" s="40"/>
      <c r="B32" s="37">
        <v>16</v>
      </c>
      <c r="C32" s="121" t="str">
        <f t="shared" si="1"/>
        <v/>
      </c>
      <c r="D32" s="73"/>
      <c r="E32" s="74"/>
      <c r="F32" s="88"/>
      <c r="G32" s="36"/>
      <c r="H32" s="97"/>
      <c r="I32" s="90"/>
      <c r="J32" s="121" t="str">
        <f t="shared" si="2"/>
        <v/>
      </c>
      <c r="K32" s="92"/>
      <c r="L32" s="92"/>
      <c r="M32" s="127" t="str">
        <f t="shared" si="0"/>
        <v/>
      </c>
      <c r="N32" s="84"/>
      <c r="P32" s="86"/>
      <c r="Q32" s="86"/>
      <c r="R32" s="86"/>
      <c r="AN32" s="8" t="s">
        <v>22</v>
      </c>
    </row>
    <row r="33" spans="1:41" ht="18" customHeight="1" x14ac:dyDescent="0.25">
      <c r="A33" s="40"/>
      <c r="B33" s="37">
        <v>17</v>
      </c>
      <c r="C33" s="121" t="str">
        <f t="shared" si="1"/>
        <v/>
      </c>
      <c r="D33" s="73"/>
      <c r="E33" s="74"/>
      <c r="F33" s="88"/>
      <c r="G33" s="76"/>
      <c r="H33" s="97"/>
      <c r="I33" s="90"/>
      <c r="J33" s="121" t="str">
        <f t="shared" si="2"/>
        <v/>
      </c>
      <c r="K33" s="92"/>
      <c r="L33" s="92"/>
      <c r="M33" s="127" t="str">
        <f t="shared" si="0"/>
        <v/>
      </c>
      <c r="N33" s="84"/>
      <c r="P33" s="86"/>
      <c r="Q33" s="86"/>
      <c r="R33" s="86"/>
      <c r="AN33" s="8" t="s">
        <v>38</v>
      </c>
    </row>
    <row r="34" spans="1:41" ht="18" customHeight="1" x14ac:dyDescent="0.25">
      <c r="A34" s="40"/>
      <c r="B34" s="37">
        <v>18</v>
      </c>
      <c r="C34" s="121" t="str">
        <f t="shared" si="1"/>
        <v/>
      </c>
      <c r="D34" s="73"/>
      <c r="E34" s="74"/>
      <c r="F34" s="88"/>
      <c r="G34" s="38"/>
      <c r="H34" s="98"/>
      <c r="I34" s="90"/>
      <c r="J34" s="121" t="str">
        <f t="shared" si="2"/>
        <v/>
      </c>
      <c r="K34" s="92"/>
      <c r="L34" s="92"/>
      <c r="M34" s="127" t="str">
        <f t="shared" si="0"/>
        <v/>
      </c>
      <c r="N34" s="84"/>
      <c r="Q34" s="86"/>
      <c r="R34" s="86"/>
      <c r="AN34" s="8" t="s">
        <v>2</v>
      </c>
    </row>
    <row r="35" spans="1:41" ht="18" customHeight="1" x14ac:dyDescent="0.25">
      <c r="A35" s="40"/>
      <c r="B35" s="37">
        <v>19</v>
      </c>
      <c r="C35" s="121" t="str">
        <f t="shared" si="1"/>
        <v/>
      </c>
      <c r="D35" s="73"/>
      <c r="E35" s="74"/>
      <c r="F35" s="88"/>
      <c r="G35" s="38"/>
      <c r="H35" s="98"/>
      <c r="I35" s="90"/>
      <c r="J35" s="121" t="str">
        <f t="shared" si="2"/>
        <v/>
      </c>
      <c r="K35" s="92"/>
      <c r="L35" s="92"/>
      <c r="M35" s="127" t="str">
        <f t="shared" si="0"/>
        <v/>
      </c>
      <c r="N35" s="84"/>
      <c r="Q35" s="86"/>
      <c r="R35" s="86"/>
      <c r="AN35" s="8" t="s">
        <v>46</v>
      </c>
    </row>
    <row r="36" spans="1:41" ht="18" customHeight="1" x14ac:dyDescent="0.25">
      <c r="A36" s="40"/>
      <c r="B36" s="37">
        <v>20</v>
      </c>
      <c r="C36" s="121" t="str">
        <f t="shared" si="1"/>
        <v/>
      </c>
      <c r="D36" s="73"/>
      <c r="E36" s="74"/>
      <c r="F36" s="88"/>
      <c r="G36" s="38"/>
      <c r="H36" s="98"/>
      <c r="I36" s="90"/>
      <c r="J36" s="121" t="str">
        <f t="shared" si="2"/>
        <v/>
      </c>
      <c r="K36" s="92"/>
      <c r="L36" s="92"/>
      <c r="M36" s="127" t="str">
        <f t="shared" si="0"/>
        <v/>
      </c>
      <c r="N36" s="84"/>
      <c r="Q36" s="86"/>
      <c r="R36" s="86"/>
      <c r="AN36" s="8" t="s">
        <v>37</v>
      </c>
    </row>
    <row r="37" spans="1:41" ht="18" customHeight="1" x14ac:dyDescent="0.25">
      <c r="A37" s="40"/>
      <c r="B37" s="37">
        <v>21</v>
      </c>
      <c r="C37" s="121" t="str">
        <f t="shared" si="1"/>
        <v/>
      </c>
      <c r="D37" s="73"/>
      <c r="E37" s="74"/>
      <c r="F37" s="88"/>
      <c r="G37" s="38"/>
      <c r="H37" s="98"/>
      <c r="I37" s="90"/>
      <c r="J37" s="121" t="str">
        <f t="shared" si="2"/>
        <v/>
      </c>
      <c r="K37" s="92"/>
      <c r="L37" s="92"/>
      <c r="M37" s="127" t="str">
        <f t="shared" si="0"/>
        <v/>
      </c>
      <c r="N37" s="84"/>
      <c r="Q37" s="86"/>
      <c r="R37" s="86"/>
    </row>
    <row r="38" spans="1:41" ht="18" customHeight="1" x14ac:dyDescent="0.25">
      <c r="A38" s="40"/>
      <c r="B38" s="37">
        <v>22</v>
      </c>
      <c r="C38" s="121" t="str">
        <f t="shared" si="1"/>
        <v/>
      </c>
      <c r="D38" s="73"/>
      <c r="E38" s="74"/>
      <c r="F38" s="88"/>
      <c r="G38" s="38"/>
      <c r="H38" s="98"/>
      <c r="I38" s="90"/>
      <c r="J38" s="121" t="str">
        <f t="shared" si="2"/>
        <v/>
      </c>
      <c r="K38" s="92"/>
      <c r="L38" s="92"/>
      <c r="M38" s="127" t="str">
        <f t="shared" si="0"/>
        <v/>
      </c>
      <c r="N38" s="84"/>
      <c r="Q38" s="86"/>
      <c r="R38" s="86"/>
    </row>
    <row r="39" spans="1:41" ht="18" customHeight="1" x14ac:dyDescent="0.25">
      <c r="A39" s="40"/>
      <c r="B39" s="37">
        <v>23</v>
      </c>
      <c r="C39" s="121" t="str">
        <f t="shared" si="1"/>
        <v/>
      </c>
      <c r="D39" s="73"/>
      <c r="E39" s="74"/>
      <c r="F39" s="88"/>
      <c r="G39" s="38"/>
      <c r="H39" s="98"/>
      <c r="I39" s="90"/>
      <c r="J39" s="121" t="str">
        <f t="shared" si="2"/>
        <v/>
      </c>
      <c r="K39" s="92"/>
      <c r="L39" s="92"/>
      <c r="M39" s="127" t="str">
        <f t="shared" si="0"/>
        <v/>
      </c>
      <c r="N39" s="84"/>
      <c r="Q39" s="86"/>
      <c r="R39" s="86"/>
    </row>
    <row r="40" spans="1:41" ht="18" customHeight="1" x14ac:dyDescent="0.25">
      <c r="A40" s="40"/>
      <c r="B40" s="37">
        <v>24</v>
      </c>
      <c r="C40" s="121" t="str">
        <f t="shared" si="1"/>
        <v/>
      </c>
      <c r="D40" s="73"/>
      <c r="E40" s="74"/>
      <c r="F40" s="88"/>
      <c r="G40" s="38"/>
      <c r="H40" s="98"/>
      <c r="I40" s="90"/>
      <c r="J40" s="121" t="str">
        <f t="shared" si="2"/>
        <v/>
      </c>
      <c r="K40" s="92"/>
      <c r="L40" s="92"/>
      <c r="M40" s="127" t="str">
        <f t="shared" si="0"/>
        <v/>
      </c>
      <c r="N40" s="84"/>
      <c r="Q40" s="86"/>
      <c r="R40" s="86"/>
    </row>
    <row r="41" spans="1:41" ht="18" customHeight="1" x14ac:dyDescent="0.25">
      <c r="A41" s="40"/>
      <c r="B41" s="37">
        <v>25</v>
      </c>
      <c r="C41" s="121" t="str">
        <f t="shared" si="1"/>
        <v/>
      </c>
      <c r="D41" s="73"/>
      <c r="E41" s="74"/>
      <c r="F41" s="88"/>
      <c r="G41" s="38"/>
      <c r="H41" s="98"/>
      <c r="I41" s="90"/>
      <c r="J41" s="121" t="str">
        <f t="shared" si="2"/>
        <v/>
      </c>
      <c r="K41" s="92"/>
      <c r="L41" s="92"/>
      <c r="M41" s="127" t="str">
        <f t="shared" si="0"/>
        <v/>
      </c>
      <c r="N41" s="84"/>
      <c r="Q41" s="86"/>
      <c r="R41" s="86"/>
    </row>
    <row r="42" spans="1:41" ht="18" customHeight="1" x14ac:dyDescent="0.25">
      <c r="A42" s="40"/>
      <c r="B42" s="37">
        <v>26</v>
      </c>
      <c r="C42" s="121" t="str">
        <f t="shared" si="1"/>
        <v/>
      </c>
      <c r="D42" s="73"/>
      <c r="E42" s="74"/>
      <c r="F42" s="88"/>
      <c r="G42" s="38"/>
      <c r="H42" s="98"/>
      <c r="I42" s="90"/>
      <c r="J42" s="121" t="str">
        <f t="shared" si="2"/>
        <v/>
      </c>
      <c r="K42" s="92"/>
      <c r="L42" s="92"/>
      <c r="M42" s="127" t="str">
        <f t="shared" si="0"/>
        <v/>
      </c>
      <c r="N42" s="84"/>
      <c r="Q42" s="86"/>
      <c r="R42" s="86"/>
    </row>
    <row r="43" spans="1:41" ht="18" customHeight="1" x14ac:dyDescent="0.25">
      <c r="A43" s="40"/>
      <c r="B43" s="37">
        <v>27</v>
      </c>
      <c r="C43" s="121" t="str">
        <f t="shared" si="1"/>
        <v/>
      </c>
      <c r="D43" s="73"/>
      <c r="E43" s="74"/>
      <c r="F43" s="88"/>
      <c r="G43" s="38"/>
      <c r="H43" s="98"/>
      <c r="I43" s="90"/>
      <c r="J43" s="121" t="str">
        <f t="shared" si="2"/>
        <v/>
      </c>
      <c r="K43" s="92"/>
      <c r="L43" s="92"/>
      <c r="M43" s="127" t="str">
        <f t="shared" si="0"/>
        <v/>
      </c>
      <c r="N43" s="84"/>
      <c r="Q43" s="86"/>
      <c r="R43" s="86"/>
      <c r="AN43" s="11" t="s">
        <v>44</v>
      </c>
      <c r="AO43" s="11"/>
    </row>
    <row r="44" spans="1:41" ht="18" customHeight="1" x14ac:dyDescent="0.25">
      <c r="A44" s="40"/>
      <c r="B44" s="37">
        <v>28</v>
      </c>
      <c r="C44" s="121" t="str">
        <f t="shared" si="1"/>
        <v/>
      </c>
      <c r="D44" s="73"/>
      <c r="E44" s="74"/>
      <c r="F44" s="88"/>
      <c r="G44" s="38"/>
      <c r="H44" s="98"/>
      <c r="I44" s="90"/>
      <c r="J44" s="121" t="str">
        <f t="shared" si="2"/>
        <v/>
      </c>
      <c r="K44" s="92"/>
      <c r="L44" s="92"/>
      <c r="M44" s="127" t="str">
        <f t="shared" si="0"/>
        <v/>
      </c>
      <c r="N44" s="84"/>
      <c r="Q44" s="86"/>
      <c r="R44" s="86"/>
      <c r="AN44" s="8" t="s">
        <v>5</v>
      </c>
    </row>
    <row r="45" spans="1:41" ht="18" customHeight="1" x14ac:dyDescent="0.25">
      <c r="A45" s="40"/>
      <c r="B45" s="37">
        <v>29</v>
      </c>
      <c r="C45" s="121" t="str">
        <f t="shared" si="1"/>
        <v/>
      </c>
      <c r="D45" s="73"/>
      <c r="E45" s="74"/>
      <c r="F45" s="88"/>
      <c r="G45" s="38"/>
      <c r="H45" s="98"/>
      <c r="I45" s="90"/>
      <c r="J45" s="121" t="str">
        <f t="shared" si="2"/>
        <v/>
      </c>
      <c r="K45" s="92"/>
      <c r="L45" s="92"/>
      <c r="M45" s="127" t="str">
        <f t="shared" si="0"/>
        <v/>
      </c>
      <c r="N45" s="84"/>
      <c r="Q45" s="86"/>
      <c r="R45" s="86"/>
      <c r="AN45" s="8" t="s">
        <v>42</v>
      </c>
    </row>
    <row r="46" spans="1:41" ht="18" customHeight="1" x14ac:dyDescent="0.25">
      <c r="A46" s="40"/>
      <c r="B46" s="37">
        <v>30</v>
      </c>
      <c r="C46" s="121" t="str">
        <f t="shared" si="1"/>
        <v/>
      </c>
      <c r="D46" s="73"/>
      <c r="E46" s="74"/>
      <c r="F46" s="88"/>
      <c r="G46" s="38"/>
      <c r="H46" s="98"/>
      <c r="I46" s="90"/>
      <c r="J46" s="121" t="str">
        <f t="shared" si="2"/>
        <v/>
      </c>
      <c r="K46" s="92"/>
      <c r="L46" s="92"/>
      <c r="M46" s="127" t="str">
        <f t="shared" si="0"/>
        <v/>
      </c>
      <c r="N46" s="84"/>
      <c r="P46" s="86"/>
      <c r="Q46" s="86"/>
      <c r="R46" s="86"/>
      <c r="AN46" s="8" t="s">
        <v>2</v>
      </c>
    </row>
    <row r="47" spans="1:41" ht="18" customHeight="1" x14ac:dyDescent="0.25">
      <c r="A47" s="40"/>
      <c r="B47" s="37">
        <v>31</v>
      </c>
      <c r="C47" s="121" t="str">
        <f t="shared" si="1"/>
        <v/>
      </c>
      <c r="D47" s="73"/>
      <c r="E47" s="74"/>
      <c r="F47" s="88"/>
      <c r="G47" s="38"/>
      <c r="H47" s="98"/>
      <c r="I47" s="90"/>
      <c r="J47" s="121" t="str">
        <f t="shared" si="2"/>
        <v/>
      </c>
      <c r="K47" s="92"/>
      <c r="L47" s="92"/>
      <c r="M47" s="127" t="str">
        <f t="shared" si="0"/>
        <v/>
      </c>
      <c r="N47" s="84"/>
      <c r="P47" s="86"/>
      <c r="Q47" s="86"/>
      <c r="R47" s="86"/>
      <c r="AN47" s="8" t="s">
        <v>1</v>
      </c>
    </row>
    <row r="48" spans="1:41" ht="18" customHeight="1" x14ac:dyDescent="0.25">
      <c r="A48" s="40"/>
      <c r="B48" s="37">
        <v>32</v>
      </c>
      <c r="C48" s="121" t="str">
        <f t="shared" si="1"/>
        <v/>
      </c>
      <c r="D48" s="73"/>
      <c r="E48" s="74"/>
      <c r="F48" s="88"/>
      <c r="G48" s="38"/>
      <c r="H48" s="98"/>
      <c r="I48" s="90"/>
      <c r="J48" s="121" t="str">
        <f t="shared" si="2"/>
        <v/>
      </c>
      <c r="K48" s="92"/>
      <c r="L48" s="92"/>
      <c r="M48" s="127" t="str">
        <f t="shared" si="0"/>
        <v/>
      </c>
      <c r="N48" s="84"/>
      <c r="P48" s="86"/>
      <c r="Q48" s="86"/>
      <c r="R48" s="86"/>
      <c r="AN48" s="8" t="s">
        <v>76</v>
      </c>
    </row>
    <row r="49" spans="1:52" ht="18" customHeight="1" x14ac:dyDescent="0.25">
      <c r="A49" s="40"/>
      <c r="B49" s="37">
        <v>33</v>
      </c>
      <c r="C49" s="121" t="str">
        <f t="shared" si="1"/>
        <v/>
      </c>
      <c r="D49" s="73"/>
      <c r="E49" s="74"/>
      <c r="F49" s="88"/>
      <c r="G49" s="38"/>
      <c r="H49" s="98"/>
      <c r="I49" s="90"/>
      <c r="J49" s="121" t="str">
        <f t="shared" si="2"/>
        <v/>
      </c>
      <c r="K49" s="92"/>
      <c r="L49" s="92"/>
      <c r="M49" s="127" t="str">
        <f t="shared" si="0"/>
        <v/>
      </c>
      <c r="N49" s="84"/>
      <c r="P49" s="86"/>
      <c r="Q49" s="86"/>
      <c r="R49" s="86"/>
    </row>
    <row r="50" spans="1:52" ht="18" customHeight="1" x14ac:dyDescent="0.25">
      <c r="A50" s="40"/>
      <c r="B50" s="37">
        <v>34</v>
      </c>
      <c r="C50" s="121" t="str">
        <f t="shared" si="1"/>
        <v/>
      </c>
      <c r="D50" s="73"/>
      <c r="E50" s="74"/>
      <c r="F50" s="88"/>
      <c r="G50" s="38"/>
      <c r="H50" s="98"/>
      <c r="I50" s="90"/>
      <c r="J50" s="121" t="str">
        <f t="shared" si="2"/>
        <v/>
      </c>
      <c r="K50" s="92"/>
      <c r="L50" s="92"/>
      <c r="M50" s="127" t="str">
        <f t="shared" si="0"/>
        <v/>
      </c>
      <c r="N50" s="84"/>
      <c r="P50" s="86"/>
      <c r="Q50" s="86"/>
      <c r="R50" s="86"/>
    </row>
    <row r="51" spans="1:52" ht="18" customHeight="1" x14ac:dyDescent="0.25">
      <c r="A51" s="40"/>
      <c r="B51" s="37">
        <v>35</v>
      </c>
      <c r="C51" s="121" t="str">
        <f t="shared" si="1"/>
        <v/>
      </c>
      <c r="D51" s="73"/>
      <c r="E51" s="74"/>
      <c r="F51" s="88"/>
      <c r="G51" s="38"/>
      <c r="H51" s="98"/>
      <c r="I51" s="90"/>
      <c r="J51" s="121" t="str">
        <f t="shared" si="2"/>
        <v/>
      </c>
      <c r="K51" s="92"/>
      <c r="L51" s="92"/>
      <c r="M51" s="127" t="str">
        <f t="shared" si="0"/>
        <v/>
      </c>
      <c r="N51" s="84"/>
      <c r="P51" s="86"/>
      <c r="Q51" s="86"/>
      <c r="R51" s="86"/>
    </row>
    <row r="52" spans="1:52" ht="18" customHeight="1" x14ac:dyDescent="0.25">
      <c r="A52" s="40"/>
      <c r="B52" s="37">
        <v>36</v>
      </c>
      <c r="C52" s="121" t="str">
        <f t="shared" si="1"/>
        <v/>
      </c>
      <c r="D52" s="73"/>
      <c r="E52" s="74"/>
      <c r="F52" s="88"/>
      <c r="G52" s="38"/>
      <c r="H52" s="98"/>
      <c r="I52" s="90"/>
      <c r="J52" s="121" t="str">
        <f t="shared" si="2"/>
        <v/>
      </c>
      <c r="K52" s="92"/>
      <c r="L52" s="92"/>
      <c r="M52" s="127" t="str">
        <f t="shared" si="0"/>
        <v/>
      </c>
      <c r="N52" s="84"/>
      <c r="P52" s="86"/>
      <c r="Q52" s="86"/>
      <c r="R52" s="86"/>
    </row>
    <row r="53" spans="1:52" ht="18" customHeight="1" x14ac:dyDescent="0.25">
      <c r="A53" s="40"/>
      <c r="B53" s="37">
        <v>37</v>
      </c>
      <c r="C53" s="121" t="str">
        <f t="shared" si="1"/>
        <v/>
      </c>
      <c r="D53" s="73"/>
      <c r="E53" s="74"/>
      <c r="F53" s="88"/>
      <c r="G53" s="38"/>
      <c r="H53" s="98"/>
      <c r="I53" s="90"/>
      <c r="J53" s="121" t="str">
        <f t="shared" si="2"/>
        <v/>
      </c>
      <c r="K53" s="92"/>
      <c r="L53" s="92"/>
      <c r="M53" s="127" t="str">
        <f t="shared" si="0"/>
        <v/>
      </c>
      <c r="N53" s="84"/>
      <c r="P53" s="86"/>
      <c r="Q53" s="86"/>
      <c r="R53" s="86"/>
    </row>
    <row r="54" spans="1:52" ht="18" customHeight="1" x14ac:dyDescent="0.25">
      <c r="A54" s="40"/>
      <c r="B54" s="37">
        <v>38</v>
      </c>
      <c r="C54" s="121" t="str">
        <f t="shared" si="1"/>
        <v/>
      </c>
      <c r="D54" s="73"/>
      <c r="E54" s="74"/>
      <c r="F54" s="88"/>
      <c r="G54" s="38"/>
      <c r="H54" s="98"/>
      <c r="I54" s="90"/>
      <c r="J54" s="121" t="str">
        <f t="shared" si="2"/>
        <v/>
      </c>
      <c r="K54" s="92"/>
      <c r="L54" s="92"/>
      <c r="M54" s="127" t="str">
        <f t="shared" si="0"/>
        <v/>
      </c>
      <c r="N54" s="84"/>
      <c r="P54" s="86"/>
      <c r="Q54" s="86"/>
      <c r="R54" s="86"/>
    </row>
    <row r="55" spans="1:52" ht="18" customHeight="1" x14ac:dyDescent="0.25">
      <c r="A55" s="40"/>
      <c r="B55" s="37">
        <v>39</v>
      </c>
      <c r="C55" s="121" t="str">
        <f t="shared" si="1"/>
        <v/>
      </c>
      <c r="D55" s="73"/>
      <c r="E55" s="74"/>
      <c r="F55" s="88"/>
      <c r="G55" s="38"/>
      <c r="H55" s="98"/>
      <c r="I55" s="90"/>
      <c r="J55" s="121" t="str">
        <f t="shared" si="2"/>
        <v/>
      </c>
      <c r="K55" s="92"/>
      <c r="L55" s="92"/>
      <c r="M55" s="127" t="str">
        <f t="shared" si="0"/>
        <v/>
      </c>
      <c r="N55" s="84"/>
      <c r="P55" s="86"/>
      <c r="Q55" s="86"/>
      <c r="R55" s="86"/>
    </row>
    <row r="56" spans="1:52" ht="18" customHeight="1" x14ac:dyDescent="0.25">
      <c r="A56" s="40"/>
      <c r="B56" s="37">
        <v>40</v>
      </c>
      <c r="C56" s="121" t="str">
        <f t="shared" si="1"/>
        <v/>
      </c>
      <c r="D56" s="73"/>
      <c r="E56" s="74"/>
      <c r="F56" s="88"/>
      <c r="G56" s="38"/>
      <c r="H56" s="98"/>
      <c r="I56" s="90"/>
      <c r="J56" s="121" t="str">
        <f t="shared" si="2"/>
        <v/>
      </c>
      <c r="K56" s="92"/>
      <c r="L56" s="92"/>
      <c r="M56" s="127" t="str">
        <f t="shared" si="0"/>
        <v/>
      </c>
      <c r="N56" s="84"/>
      <c r="P56" s="86"/>
      <c r="Q56" s="86"/>
      <c r="R56" s="86"/>
    </row>
    <row r="57" spans="1:52" ht="18" customHeight="1" x14ac:dyDescent="0.25">
      <c r="A57" s="40"/>
      <c r="B57" s="37">
        <v>41</v>
      </c>
      <c r="C57" s="121" t="str">
        <f t="shared" si="1"/>
        <v/>
      </c>
      <c r="D57" s="73"/>
      <c r="E57" s="74"/>
      <c r="F57" s="88"/>
      <c r="G57" s="38"/>
      <c r="H57" s="98"/>
      <c r="I57" s="90"/>
      <c r="J57" s="121" t="str">
        <f t="shared" si="2"/>
        <v/>
      </c>
      <c r="K57" s="92"/>
      <c r="L57" s="92"/>
      <c r="M57" s="127" t="str">
        <f t="shared" si="0"/>
        <v/>
      </c>
      <c r="N57" s="84"/>
      <c r="P57" s="86"/>
      <c r="Q57" s="86"/>
      <c r="R57" s="86"/>
    </row>
    <row r="58" spans="1:52" ht="18" customHeight="1" x14ac:dyDescent="0.25">
      <c r="A58" s="40"/>
      <c r="B58" s="37">
        <v>42</v>
      </c>
      <c r="C58" s="121" t="str">
        <f t="shared" si="1"/>
        <v/>
      </c>
      <c r="D58" s="73"/>
      <c r="E58" s="74"/>
      <c r="F58" s="88"/>
      <c r="G58" s="38"/>
      <c r="H58" s="98"/>
      <c r="I58" s="90"/>
      <c r="J58" s="121" t="str">
        <f t="shared" si="2"/>
        <v/>
      </c>
      <c r="K58" s="92"/>
      <c r="L58" s="92"/>
      <c r="M58" s="127" t="str">
        <f t="shared" si="0"/>
        <v/>
      </c>
      <c r="N58" s="84"/>
      <c r="P58" s="86"/>
      <c r="Q58" s="86"/>
      <c r="R58" s="86"/>
      <c r="AN58" s="17" t="s">
        <v>43</v>
      </c>
      <c r="AO58" s="39" t="s">
        <v>7</v>
      </c>
      <c r="AP58" s="17" t="s">
        <v>76</v>
      </c>
      <c r="AQ58" s="17" t="s">
        <v>5</v>
      </c>
      <c r="AR58" s="17" t="s">
        <v>0</v>
      </c>
      <c r="AS58" s="17" t="s">
        <v>42</v>
      </c>
      <c r="AT58" s="17" t="s">
        <v>2</v>
      </c>
      <c r="AU58" s="17" t="s">
        <v>4</v>
      </c>
      <c r="AV58" s="17" t="s">
        <v>6</v>
      </c>
      <c r="AW58" s="17" t="s">
        <v>49</v>
      </c>
      <c r="AX58" s="17" t="s">
        <v>1</v>
      </c>
      <c r="AY58" s="17" t="s">
        <v>3</v>
      </c>
      <c r="AZ58" s="1" t="s">
        <v>8</v>
      </c>
    </row>
    <row r="59" spans="1:52" ht="18" customHeight="1" x14ac:dyDescent="0.25">
      <c r="A59" s="40"/>
      <c r="B59" s="37">
        <v>43</v>
      </c>
      <c r="C59" s="121" t="str">
        <f t="shared" si="1"/>
        <v/>
      </c>
      <c r="D59" s="73"/>
      <c r="E59" s="74"/>
      <c r="F59" s="88"/>
      <c r="G59" s="38"/>
      <c r="H59" s="98"/>
      <c r="I59" s="90"/>
      <c r="J59" s="121" t="str">
        <f t="shared" si="2"/>
        <v/>
      </c>
      <c r="K59" s="92"/>
      <c r="L59" s="92"/>
      <c r="M59" s="127" t="str">
        <f t="shared" si="0"/>
        <v/>
      </c>
      <c r="N59" s="84"/>
      <c r="P59" s="86"/>
      <c r="Q59" s="86"/>
      <c r="R59" s="86"/>
      <c r="AM59" s="8" t="s">
        <v>50</v>
      </c>
      <c r="AN59" s="8">
        <f t="shared" ref="AN59:AY59" si="4">SUMIF($E$17:$E$101,AN58,$M$17:$M$101)</f>
        <v>0</v>
      </c>
      <c r="AP59" s="8">
        <f t="shared" si="4"/>
        <v>0</v>
      </c>
      <c r="AQ59" s="8">
        <f t="shared" si="4"/>
        <v>0</v>
      </c>
      <c r="AR59" s="8">
        <f t="shared" si="4"/>
        <v>0</v>
      </c>
      <c r="AS59" s="8">
        <f t="shared" si="4"/>
        <v>0</v>
      </c>
      <c r="AT59" s="8">
        <f t="shared" si="4"/>
        <v>0</v>
      </c>
      <c r="AU59" s="8">
        <f t="shared" si="4"/>
        <v>0</v>
      </c>
      <c r="AV59" s="8">
        <f t="shared" si="4"/>
        <v>0</v>
      </c>
      <c r="AW59" s="8">
        <f t="shared" si="4"/>
        <v>0</v>
      </c>
      <c r="AX59" s="8">
        <f t="shared" si="4"/>
        <v>0</v>
      </c>
      <c r="AY59" s="8">
        <f t="shared" si="4"/>
        <v>0</v>
      </c>
      <c r="AZ59" s="1">
        <f>SUM(AN59:AY59)</f>
        <v>0</v>
      </c>
    </row>
    <row r="60" spans="1:52" ht="18" customHeight="1" x14ac:dyDescent="0.25">
      <c r="A60" s="40"/>
      <c r="B60" s="37">
        <v>44</v>
      </c>
      <c r="C60" s="121" t="str">
        <f t="shared" si="1"/>
        <v/>
      </c>
      <c r="D60" s="73"/>
      <c r="E60" s="74"/>
      <c r="F60" s="88"/>
      <c r="G60" s="38"/>
      <c r="H60" s="98"/>
      <c r="I60" s="90"/>
      <c r="J60" s="121" t="str">
        <f t="shared" si="2"/>
        <v/>
      </c>
      <c r="K60" s="92"/>
      <c r="L60" s="92"/>
      <c r="M60" s="127" t="str">
        <f t="shared" si="0"/>
        <v/>
      </c>
      <c r="N60" s="84"/>
      <c r="P60" s="86"/>
      <c r="Q60" s="86"/>
      <c r="R60" s="86"/>
      <c r="AM60" s="8" t="s">
        <v>51</v>
      </c>
      <c r="AN60" s="17">
        <f t="shared" ref="AN60:AY60" si="5">SUMPRODUCT(SUMIFS($M$17:$M$101,$E$17:$E$101,AN58,$D$17:$D$101,$AG$22:$AG$26))</f>
        <v>0</v>
      </c>
      <c r="AO60" s="17"/>
      <c r="AP60" s="17">
        <f t="shared" si="5"/>
        <v>0</v>
      </c>
      <c r="AQ60" s="17">
        <f t="shared" si="5"/>
        <v>0</v>
      </c>
      <c r="AR60" s="17">
        <f t="shared" si="5"/>
        <v>0</v>
      </c>
      <c r="AS60" s="17">
        <f t="shared" si="5"/>
        <v>0</v>
      </c>
      <c r="AT60" s="17">
        <f t="shared" si="5"/>
        <v>0</v>
      </c>
      <c r="AU60" s="17">
        <f t="shared" si="5"/>
        <v>0</v>
      </c>
      <c r="AV60" s="17">
        <f t="shared" si="5"/>
        <v>0</v>
      </c>
      <c r="AW60" s="17">
        <f t="shared" si="5"/>
        <v>0</v>
      </c>
      <c r="AX60" s="17">
        <f t="shared" si="5"/>
        <v>0</v>
      </c>
      <c r="AY60" s="17">
        <f t="shared" si="5"/>
        <v>0</v>
      </c>
      <c r="AZ60" s="1">
        <f>SUM(AN60:AY60)</f>
        <v>0</v>
      </c>
    </row>
    <row r="61" spans="1:52" ht="18" customHeight="1" x14ac:dyDescent="0.25">
      <c r="A61" s="40"/>
      <c r="B61" s="37">
        <v>45</v>
      </c>
      <c r="C61" s="121" t="str">
        <f t="shared" si="1"/>
        <v/>
      </c>
      <c r="D61" s="73"/>
      <c r="E61" s="74"/>
      <c r="F61" s="88"/>
      <c r="G61" s="38"/>
      <c r="H61" s="98"/>
      <c r="I61" s="90"/>
      <c r="J61" s="121" t="str">
        <f t="shared" si="2"/>
        <v/>
      </c>
      <c r="K61" s="92"/>
      <c r="L61" s="92"/>
      <c r="M61" s="127" t="str">
        <f t="shared" si="0"/>
        <v/>
      </c>
      <c r="N61" s="84"/>
      <c r="P61" s="86"/>
      <c r="Q61" s="86"/>
      <c r="R61" s="86"/>
    </row>
    <row r="62" spans="1:52" ht="18" customHeight="1" x14ac:dyDescent="0.25">
      <c r="A62" s="40"/>
      <c r="B62" s="37">
        <v>46</v>
      </c>
      <c r="C62" s="121" t="str">
        <f t="shared" si="1"/>
        <v/>
      </c>
      <c r="D62" s="73"/>
      <c r="E62" s="74"/>
      <c r="F62" s="88"/>
      <c r="G62" s="38"/>
      <c r="H62" s="98"/>
      <c r="I62" s="90"/>
      <c r="J62" s="121" t="str">
        <f t="shared" si="2"/>
        <v/>
      </c>
      <c r="K62" s="92"/>
      <c r="L62" s="92"/>
      <c r="M62" s="127" t="str">
        <f t="shared" si="0"/>
        <v/>
      </c>
      <c r="N62" s="84"/>
      <c r="P62" s="86"/>
      <c r="Q62" s="86"/>
      <c r="R62" s="86"/>
    </row>
    <row r="63" spans="1:52" ht="16.5" customHeight="1" x14ac:dyDescent="0.25">
      <c r="A63" s="40"/>
      <c r="B63" s="37">
        <v>47</v>
      </c>
      <c r="C63" s="121" t="str">
        <f t="shared" si="1"/>
        <v/>
      </c>
      <c r="D63" s="73"/>
      <c r="E63" s="74"/>
      <c r="F63" s="88"/>
      <c r="G63" s="38"/>
      <c r="H63" s="98"/>
      <c r="I63" s="90"/>
      <c r="J63" s="121" t="str">
        <f t="shared" si="2"/>
        <v/>
      </c>
      <c r="K63" s="92"/>
      <c r="L63" s="92"/>
      <c r="M63" s="127" t="str">
        <f t="shared" si="0"/>
        <v/>
      </c>
      <c r="N63" s="84"/>
      <c r="P63" s="86"/>
      <c r="Q63" s="86"/>
      <c r="R63" s="86"/>
    </row>
    <row r="64" spans="1:52" ht="18" customHeight="1" x14ac:dyDescent="0.25">
      <c r="A64" s="40"/>
      <c r="B64" s="37">
        <v>48</v>
      </c>
      <c r="C64" s="121" t="str">
        <f t="shared" si="1"/>
        <v/>
      </c>
      <c r="D64" s="73"/>
      <c r="E64" s="74"/>
      <c r="F64" s="88"/>
      <c r="G64" s="38"/>
      <c r="H64" s="98"/>
      <c r="I64" s="90"/>
      <c r="J64" s="121" t="str">
        <f t="shared" si="2"/>
        <v/>
      </c>
      <c r="K64" s="92"/>
      <c r="L64" s="92"/>
      <c r="M64" s="127" t="str">
        <f t="shared" si="0"/>
        <v/>
      </c>
      <c r="N64" s="84"/>
      <c r="P64" s="86"/>
      <c r="Q64" s="86"/>
      <c r="R64" s="86"/>
    </row>
    <row r="65" spans="1:18" ht="18" customHeight="1" x14ac:dyDescent="0.25">
      <c r="A65" s="40"/>
      <c r="B65" s="37">
        <v>49</v>
      </c>
      <c r="C65" s="121" t="str">
        <f t="shared" si="1"/>
        <v/>
      </c>
      <c r="D65" s="73"/>
      <c r="E65" s="74"/>
      <c r="F65" s="88"/>
      <c r="G65" s="38"/>
      <c r="H65" s="98"/>
      <c r="I65" s="90"/>
      <c r="J65" s="121" t="str">
        <f t="shared" si="2"/>
        <v/>
      </c>
      <c r="K65" s="92"/>
      <c r="L65" s="92"/>
      <c r="M65" s="127" t="str">
        <f t="shared" si="0"/>
        <v/>
      </c>
      <c r="N65" s="84"/>
      <c r="P65" s="86"/>
      <c r="Q65" s="86"/>
      <c r="R65" s="86"/>
    </row>
    <row r="66" spans="1:18" ht="18" customHeight="1" x14ac:dyDescent="0.25">
      <c r="A66" s="40"/>
      <c r="B66" s="37">
        <v>50</v>
      </c>
      <c r="C66" s="121" t="str">
        <f t="shared" si="1"/>
        <v/>
      </c>
      <c r="D66" s="73"/>
      <c r="E66" s="74"/>
      <c r="F66" s="88"/>
      <c r="G66" s="38"/>
      <c r="H66" s="98"/>
      <c r="I66" s="90"/>
      <c r="J66" s="121" t="str">
        <f t="shared" si="2"/>
        <v/>
      </c>
      <c r="K66" s="92"/>
      <c r="L66" s="92"/>
      <c r="M66" s="127" t="str">
        <f t="shared" si="0"/>
        <v/>
      </c>
      <c r="N66" s="84"/>
      <c r="P66" s="86"/>
      <c r="Q66" s="86"/>
      <c r="R66" s="86"/>
    </row>
    <row r="67" spans="1:18" ht="18" customHeight="1" x14ac:dyDescent="0.25">
      <c r="A67" s="40"/>
      <c r="B67" s="37">
        <v>51</v>
      </c>
      <c r="C67" s="121" t="str">
        <f t="shared" si="1"/>
        <v/>
      </c>
      <c r="D67" s="73"/>
      <c r="E67" s="74"/>
      <c r="F67" s="88"/>
      <c r="G67" s="38"/>
      <c r="H67" s="98"/>
      <c r="I67" s="90"/>
      <c r="J67" s="121" t="str">
        <f t="shared" si="2"/>
        <v/>
      </c>
      <c r="K67" s="92"/>
      <c r="L67" s="92"/>
      <c r="M67" s="127" t="str">
        <f t="shared" si="0"/>
        <v/>
      </c>
      <c r="N67" s="84"/>
      <c r="P67" s="86"/>
      <c r="Q67" s="86"/>
      <c r="R67" s="86"/>
    </row>
    <row r="68" spans="1:18" ht="18" customHeight="1" x14ac:dyDescent="0.25">
      <c r="A68" s="40"/>
      <c r="B68" s="37">
        <v>52</v>
      </c>
      <c r="C68" s="121" t="str">
        <f t="shared" si="1"/>
        <v/>
      </c>
      <c r="D68" s="73"/>
      <c r="E68" s="74"/>
      <c r="F68" s="88"/>
      <c r="G68" s="38"/>
      <c r="H68" s="98"/>
      <c r="I68" s="90"/>
      <c r="J68" s="121" t="str">
        <f t="shared" si="2"/>
        <v/>
      </c>
      <c r="K68" s="92"/>
      <c r="L68" s="92"/>
      <c r="M68" s="127" t="str">
        <f t="shared" si="0"/>
        <v/>
      </c>
      <c r="N68" s="84"/>
      <c r="P68" s="86"/>
      <c r="Q68" s="86"/>
      <c r="R68" s="86"/>
    </row>
    <row r="69" spans="1:18" ht="18" customHeight="1" x14ac:dyDescent="0.25">
      <c r="A69" s="40"/>
      <c r="B69" s="37">
        <v>53</v>
      </c>
      <c r="C69" s="121" t="str">
        <f t="shared" si="1"/>
        <v/>
      </c>
      <c r="D69" s="73"/>
      <c r="E69" s="74"/>
      <c r="F69" s="88"/>
      <c r="G69" s="38"/>
      <c r="H69" s="98"/>
      <c r="I69" s="90"/>
      <c r="J69" s="121" t="str">
        <f t="shared" si="2"/>
        <v/>
      </c>
      <c r="K69" s="92"/>
      <c r="L69" s="92"/>
      <c r="M69" s="127" t="str">
        <f t="shared" si="0"/>
        <v/>
      </c>
      <c r="N69" s="84"/>
      <c r="P69" s="86"/>
      <c r="Q69" s="86"/>
      <c r="R69" s="86"/>
    </row>
    <row r="70" spans="1:18" ht="18" customHeight="1" x14ac:dyDescent="0.25">
      <c r="A70" s="40"/>
      <c r="B70" s="37">
        <v>54</v>
      </c>
      <c r="C70" s="121" t="str">
        <f t="shared" si="1"/>
        <v/>
      </c>
      <c r="D70" s="73"/>
      <c r="E70" s="74"/>
      <c r="F70" s="88"/>
      <c r="G70" s="38"/>
      <c r="H70" s="98"/>
      <c r="I70" s="90"/>
      <c r="J70" s="121" t="str">
        <f t="shared" si="2"/>
        <v/>
      </c>
      <c r="K70" s="92"/>
      <c r="L70" s="92"/>
      <c r="M70" s="127" t="str">
        <f t="shared" si="0"/>
        <v/>
      </c>
      <c r="N70" s="84"/>
      <c r="P70" s="86"/>
      <c r="Q70" s="86"/>
      <c r="R70" s="86"/>
    </row>
    <row r="71" spans="1:18" ht="18" customHeight="1" x14ac:dyDescent="0.25">
      <c r="A71" s="40"/>
      <c r="B71" s="37">
        <v>55</v>
      </c>
      <c r="C71" s="121" t="str">
        <f t="shared" si="1"/>
        <v/>
      </c>
      <c r="D71" s="73"/>
      <c r="E71" s="74"/>
      <c r="F71" s="88"/>
      <c r="G71" s="38"/>
      <c r="H71" s="98"/>
      <c r="I71" s="90"/>
      <c r="J71" s="121" t="str">
        <f t="shared" si="2"/>
        <v/>
      </c>
      <c r="K71" s="92"/>
      <c r="L71" s="92"/>
      <c r="M71" s="127" t="str">
        <f t="shared" si="0"/>
        <v/>
      </c>
      <c r="N71" s="84"/>
      <c r="P71" s="86"/>
      <c r="Q71" s="86"/>
      <c r="R71" s="86"/>
    </row>
    <row r="72" spans="1:18" ht="18" customHeight="1" x14ac:dyDescent="0.25">
      <c r="A72" s="40"/>
      <c r="B72" s="37">
        <v>56</v>
      </c>
      <c r="C72" s="121" t="str">
        <f t="shared" si="1"/>
        <v/>
      </c>
      <c r="D72" s="73"/>
      <c r="E72" s="74"/>
      <c r="F72" s="88"/>
      <c r="G72" s="38"/>
      <c r="H72" s="98"/>
      <c r="I72" s="90"/>
      <c r="J72" s="121" t="str">
        <f t="shared" si="2"/>
        <v/>
      </c>
      <c r="K72" s="92"/>
      <c r="L72" s="92"/>
      <c r="M72" s="127" t="str">
        <f t="shared" si="0"/>
        <v/>
      </c>
      <c r="N72" s="84"/>
      <c r="P72" s="86"/>
      <c r="Q72" s="86"/>
      <c r="R72" s="86"/>
    </row>
    <row r="73" spans="1:18" ht="18" customHeight="1" x14ac:dyDescent="0.25">
      <c r="A73" s="40"/>
      <c r="B73" s="37">
        <v>57</v>
      </c>
      <c r="C73" s="121" t="str">
        <f t="shared" si="1"/>
        <v/>
      </c>
      <c r="D73" s="73"/>
      <c r="E73" s="74"/>
      <c r="F73" s="88"/>
      <c r="G73" s="38"/>
      <c r="H73" s="98"/>
      <c r="I73" s="90"/>
      <c r="J73" s="121" t="str">
        <f t="shared" si="2"/>
        <v/>
      </c>
      <c r="K73" s="92"/>
      <c r="L73" s="92"/>
      <c r="M73" s="127" t="str">
        <f t="shared" si="0"/>
        <v/>
      </c>
      <c r="N73" s="84"/>
      <c r="P73" s="86"/>
      <c r="Q73" s="86"/>
      <c r="R73" s="86"/>
    </row>
    <row r="74" spans="1:18" ht="18" customHeight="1" x14ac:dyDescent="0.25">
      <c r="A74" s="40"/>
      <c r="B74" s="37">
        <v>58</v>
      </c>
      <c r="C74" s="121" t="str">
        <f t="shared" si="1"/>
        <v/>
      </c>
      <c r="D74" s="73"/>
      <c r="E74" s="74"/>
      <c r="F74" s="88"/>
      <c r="G74" s="38"/>
      <c r="H74" s="98"/>
      <c r="I74" s="90"/>
      <c r="J74" s="121" t="str">
        <f t="shared" si="2"/>
        <v/>
      </c>
      <c r="K74" s="92"/>
      <c r="L74" s="92"/>
      <c r="M74" s="127" t="str">
        <f t="shared" si="0"/>
        <v/>
      </c>
      <c r="N74" s="84"/>
      <c r="P74" s="86"/>
      <c r="Q74" s="86"/>
      <c r="R74" s="86"/>
    </row>
    <row r="75" spans="1:18" ht="18" customHeight="1" x14ac:dyDescent="0.25">
      <c r="A75" s="40"/>
      <c r="B75" s="37">
        <v>59</v>
      </c>
      <c r="C75" s="121" t="str">
        <f t="shared" si="1"/>
        <v/>
      </c>
      <c r="D75" s="73"/>
      <c r="E75" s="74"/>
      <c r="F75" s="88"/>
      <c r="G75" s="38"/>
      <c r="H75" s="98"/>
      <c r="I75" s="90"/>
      <c r="J75" s="121" t="str">
        <f t="shared" si="2"/>
        <v/>
      </c>
      <c r="K75" s="92"/>
      <c r="L75" s="92"/>
      <c r="M75" s="127" t="str">
        <f t="shared" si="0"/>
        <v/>
      </c>
      <c r="N75" s="84"/>
      <c r="P75" s="86"/>
      <c r="Q75" s="86"/>
      <c r="R75" s="86"/>
    </row>
    <row r="76" spans="1:18" ht="18" customHeight="1" x14ac:dyDescent="0.25">
      <c r="A76" s="40"/>
      <c r="B76" s="37">
        <v>60</v>
      </c>
      <c r="C76" s="121" t="str">
        <f t="shared" si="1"/>
        <v/>
      </c>
      <c r="D76" s="73"/>
      <c r="E76" s="74"/>
      <c r="F76" s="88"/>
      <c r="G76" s="38"/>
      <c r="H76" s="98"/>
      <c r="I76" s="90"/>
      <c r="J76" s="121" t="str">
        <f t="shared" si="2"/>
        <v/>
      </c>
      <c r="K76" s="92"/>
      <c r="L76" s="92"/>
      <c r="M76" s="127" t="str">
        <f t="shared" si="0"/>
        <v/>
      </c>
      <c r="N76" s="84"/>
      <c r="P76" s="86"/>
      <c r="Q76" s="86"/>
      <c r="R76" s="86"/>
    </row>
    <row r="77" spans="1:18" ht="15.75" customHeight="1" x14ac:dyDescent="0.25">
      <c r="A77" s="40"/>
      <c r="B77" s="37">
        <v>61</v>
      </c>
      <c r="C77" s="121" t="str">
        <f t="shared" si="1"/>
        <v/>
      </c>
      <c r="D77" s="73"/>
      <c r="E77" s="74"/>
      <c r="F77" s="88"/>
      <c r="G77" s="38"/>
      <c r="H77" s="98"/>
      <c r="I77" s="90"/>
      <c r="J77" s="121" t="str">
        <f t="shared" si="2"/>
        <v/>
      </c>
      <c r="K77" s="92"/>
      <c r="L77" s="92"/>
      <c r="M77" s="127" t="str">
        <f t="shared" si="0"/>
        <v/>
      </c>
      <c r="N77" s="84"/>
      <c r="P77" s="86"/>
      <c r="Q77" s="86"/>
      <c r="R77" s="86"/>
    </row>
    <row r="78" spans="1:18" ht="18" customHeight="1" x14ac:dyDescent="0.25">
      <c r="A78" s="40"/>
      <c r="B78" s="37">
        <v>62</v>
      </c>
      <c r="C78" s="121" t="str">
        <f t="shared" si="1"/>
        <v/>
      </c>
      <c r="D78" s="73"/>
      <c r="E78" s="74"/>
      <c r="F78" s="88"/>
      <c r="G78" s="77"/>
      <c r="H78" s="98"/>
      <c r="I78" s="90"/>
      <c r="J78" s="121" t="str">
        <f t="shared" si="2"/>
        <v/>
      </c>
      <c r="K78" s="92"/>
      <c r="L78" s="92"/>
      <c r="M78" s="127" t="str">
        <f t="shared" si="0"/>
        <v/>
      </c>
      <c r="N78" s="84"/>
      <c r="P78" s="86"/>
      <c r="Q78" s="86"/>
      <c r="R78" s="86"/>
    </row>
    <row r="79" spans="1:18" ht="18" customHeight="1" x14ac:dyDescent="0.25">
      <c r="A79" s="40"/>
      <c r="B79" s="37">
        <v>63</v>
      </c>
      <c r="C79" s="121" t="str">
        <f t="shared" si="1"/>
        <v/>
      </c>
      <c r="D79" s="73"/>
      <c r="E79" s="74"/>
      <c r="F79" s="88"/>
      <c r="G79" s="38"/>
      <c r="H79" s="98"/>
      <c r="I79" s="90"/>
      <c r="J79" s="121" t="str">
        <f t="shared" si="2"/>
        <v/>
      </c>
      <c r="K79" s="92"/>
      <c r="L79" s="92"/>
      <c r="M79" s="127" t="str">
        <f t="shared" si="0"/>
        <v/>
      </c>
      <c r="N79" s="84"/>
      <c r="P79" s="86"/>
      <c r="Q79" s="86"/>
      <c r="R79" s="86"/>
    </row>
    <row r="80" spans="1:18" ht="18" customHeight="1" x14ac:dyDescent="0.25">
      <c r="A80" s="40"/>
      <c r="B80" s="37">
        <v>64</v>
      </c>
      <c r="C80" s="121" t="str">
        <f t="shared" si="1"/>
        <v/>
      </c>
      <c r="D80" s="73"/>
      <c r="E80" s="74"/>
      <c r="F80" s="88"/>
      <c r="G80" s="38"/>
      <c r="H80" s="98"/>
      <c r="I80" s="90"/>
      <c r="J80" s="121" t="str">
        <f t="shared" si="2"/>
        <v/>
      </c>
      <c r="K80" s="92"/>
      <c r="L80" s="92"/>
      <c r="M80" s="127" t="str">
        <f t="shared" si="0"/>
        <v/>
      </c>
      <c r="N80" s="84"/>
      <c r="P80" s="86"/>
      <c r="Q80" s="86"/>
      <c r="R80" s="86"/>
    </row>
    <row r="81" spans="1:18" ht="18" customHeight="1" x14ac:dyDescent="0.25">
      <c r="A81" s="40"/>
      <c r="B81" s="37">
        <v>65</v>
      </c>
      <c r="C81" s="121" t="str">
        <f t="shared" si="1"/>
        <v/>
      </c>
      <c r="D81" s="73"/>
      <c r="E81" s="74"/>
      <c r="F81" s="88"/>
      <c r="G81" s="38"/>
      <c r="H81" s="98"/>
      <c r="I81" s="90"/>
      <c r="J81" s="121" t="str">
        <f t="shared" si="2"/>
        <v/>
      </c>
      <c r="K81" s="92"/>
      <c r="L81" s="92"/>
      <c r="M81" s="127" t="str">
        <f t="shared" si="0"/>
        <v/>
      </c>
      <c r="N81" s="84"/>
      <c r="P81" s="86"/>
      <c r="Q81" s="86"/>
      <c r="R81" s="86"/>
    </row>
    <row r="82" spans="1:18" ht="18" customHeight="1" x14ac:dyDescent="0.25">
      <c r="A82" s="40"/>
      <c r="B82" s="37">
        <v>66</v>
      </c>
      <c r="C82" s="121" t="str">
        <f t="shared" ref="C82:C106" si="6">IF(OR(D82="",E82="",I82=""),"",B82 &amp; "_" &amp; LEFT(D82,5) &amp; "_" &amp; LEFT(E82,2) &amp; "_" &amp;I82)</f>
        <v/>
      </c>
      <c r="D82" s="73"/>
      <c r="E82" s="74"/>
      <c r="F82" s="88"/>
      <c r="G82" s="77"/>
      <c r="H82" s="98"/>
      <c r="I82" s="90"/>
      <c r="J82" s="121" t="str">
        <f t="shared" si="2"/>
        <v/>
      </c>
      <c r="K82" s="92"/>
      <c r="L82" s="92"/>
      <c r="M82" s="127" t="str">
        <f t="shared" ref="M82:M106" si="7">IF(ISERROR((L82-K82+1)*I82/J82/$AE$15),"",((L82-K82+1)*I82/J82/$AE$15))</f>
        <v/>
      </c>
      <c r="N82" s="83"/>
      <c r="P82" s="86"/>
      <c r="Q82" s="86"/>
      <c r="R82" s="86"/>
    </row>
    <row r="83" spans="1:18" ht="18" customHeight="1" x14ac:dyDescent="0.25">
      <c r="A83" s="40"/>
      <c r="B83" s="37">
        <v>67</v>
      </c>
      <c r="C83" s="121" t="str">
        <f t="shared" si="6"/>
        <v/>
      </c>
      <c r="D83" s="73"/>
      <c r="E83" s="74"/>
      <c r="F83" s="88"/>
      <c r="G83" s="77"/>
      <c r="H83" s="98"/>
      <c r="I83" s="90"/>
      <c r="J83" s="121" t="str">
        <f t="shared" ref="J83:J106" si="8">IF(F83="Kollektivvertrag I",$E$9,IF(F83="Kollektivvertrag II",$E$10,""))</f>
        <v/>
      </c>
      <c r="K83" s="92"/>
      <c r="L83" s="92"/>
      <c r="M83" s="127" t="str">
        <f t="shared" si="7"/>
        <v/>
      </c>
      <c r="N83" s="83"/>
      <c r="P83" s="86"/>
      <c r="Q83" s="86"/>
      <c r="R83" s="86"/>
    </row>
    <row r="84" spans="1:18" ht="18" customHeight="1" x14ac:dyDescent="0.25">
      <c r="A84" s="40"/>
      <c r="B84" s="37">
        <v>68</v>
      </c>
      <c r="C84" s="121" t="str">
        <f t="shared" si="6"/>
        <v/>
      </c>
      <c r="D84" s="73"/>
      <c r="E84" s="74"/>
      <c r="F84" s="88"/>
      <c r="G84" s="77"/>
      <c r="H84" s="98"/>
      <c r="I84" s="90"/>
      <c r="J84" s="121" t="str">
        <f t="shared" si="8"/>
        <v/>
      </c>
      <c r="K84" s="92"/>
      <c r="L84" s="92"/>
      <c r="M84" s="127" t="str">
        <f t="shared" si="7"/>
        <v/>
      </c>
      <c r="N84" s="83"/>
      <c r="P84" s="86"/>
      <c r="Q84" s="86"/>
      <c r="R84" s="86"/>
    </row>
    <row r="85" spans="1:18" ht="18" customHeight="1" x14ac:dyDescent="0.25">
      <c r="A85" s="40"/>
      <c r="B85" s="37">
        <v>69</v>
      </c>
      <c r="C85" s="121" t="str">
        <f t="shared" si="6"/>
        <v/>
      </c>
      <c r="D85" s="73"/>
      <c r="E85" s="74"/>
      <c r="F85" s="88"/>
      <c r="G85" s="77"/>
      <c r="H85" s="98"/>
      <c r="I85" s="90"/>
      <c r="J85" s="121" t="str">
        <f t="shared" si="8"/>
        <v/>
      </c>
      <c r="K85" s="92"/>
      <c r="L85" s="92"/>
      <c r="M85" s="127" t="str">
        <f t="shared" si="7"/>
        <v/>
      </c>
      <c r="N85" s="83"/>
      <c r="P85" s="86"/>
      <c r="Q85" s="86"/>
      <c r="R85" s="86"/>
    </row>
    <row r="86" spans="1:18" ht="18" customHeight="1" x14ac:dyDescent="0.25">
      <c r="A86" s="40"/>
      <c r="B86" s="37">
        <v>70</v>
      </c>
      <c r="C86" s="121" t="str">
        <f t="shared" si="6"/>
        <v/>
      </c>
      <c r="D86" s="73"/>
      <c r="E86" s="74"/>
      <c r="F86" s="88"/>
      <c r="G86" s="77"/>
      <c r="H86" s="98"/>
      <c r="I86" s="90"/>
      <c r="J86" s="121" t="str">
        <f t="shared" si="8"/>
        <v/>
      </c>
      <c r="K86" s="92"/>
      <c r="L86" s="92"/>
      <c r="M86" s="127" t="str">
        <f t="shared" si="7"/>
        <v/>
      </c>
      <c r="N86" s="83"/>
      <c r="P86" s="86"/>
      <c r="Q86" s="86"/>
      <c r="R86" s="86"/>
    </row>
    <row r="87" spans="1:18" ht="18" customHeight="1" x14ac:dyDescent="0.25">
      <c r="A87" s="40"/>
      <c r="B87" s="37">
        <v>71</v>
      </c>
      <c r="C87" s="121" t="str">
        <f t="shared" si="6"/>
        <v/>
      </c>
      <c r="D87" s="73"/>
      <c r="E87" s="74"/>
      <c r="F87" s="88"/>
      <c r="G87" s="77"/>
      <c r="H87" s="98"/>
      <c r="I87" s="90"/>
      <c r="J87" s="121" t="str">
        <f t="shared" si="8"/>
        <v/>
      </c>
      <c r="K87" s="92"/>
      <c r="L87" s="92"/>
      <c r="M87" s="127" t="str">
        <f t="shared" si="7"/>
        <v/>
      </c>
      <c r="N87" s="83"/>
      <c r="P87" s="86"/>
      <c r="Q87" s="86"/>
      <c r="R87" s="86"/>
    </row>
    <row r="88" spans="1:18" ht="18" customHeight="1" x14ac:dyDescent="0.25">
      <c r="A88" s="40"/>
      <c r="B88" s="37">
        <v>72</v>
      </c>
      <c r="C88" s="121" t="str">
        <f t="shared" si="6"/>
        <v/>
      </c>
      <c r="D88" s="73"/>
      <c r="E88" s="74"/>
      <c r="F88" s="88"/>
      <c r="G88" s="77"/>
      <c r="H88" s="98"/>
      <c r="I88" s="90"/>
      <c r="J88" s="121" t="str">
        <f t="shared" si="8"/>
        <v/>
      </c>
      <c r="K88" s="92"/>
      <c r="L88" s="92"/>
      <c r="M88" s="127" t="str">
        <f t="shared" si="7"/>
        <v/>
      </c>
      <c r="N88" s="83"/>
      <c r="P88" s="86"/>
      <c r="Q88" s="86"/>
      <c r="R88" s="86"/>
    </row>
    <row r="89" spans="1:18" ht="18" customHeight="1" x14ac:dyDescent="0.25">
      <c r="A89" s="40"/>
      <c r="B89" s="37">
        <v>73</v>
      </c>
      <c r="C89" s="121" t="str">
        <f t="shared" si="6"/>
        <v/>
      </c>
      <c r="D89" s="73"/>
      <c r="E89" s="74"/>
      <c r="F89" s="88"/>
      <c r="G89" s="77"/>
      <c r="H89" s="98"/>
      <c r="I89" s="90"/>
      <c r="J89" s="121" t="str">
        <f t="shared" si="8"/>
        <v/>
      </c>
      <c r="K89" s="92"/>
      <c r="L89" s="92"/>
      <c r="M89" s="127" t="str">
        <f t="shared" si="7"/>
        <v/>
      </c>
      <c r="N89" s="83"/>
      <c r="P89" s="86"/>
      <c r="Q89" s="86"/>
      <c r="R89" s="86"/>
    </row>
    <row r="90" spans="1:18" ht="18" customHeight="1" x14ac:dyDescent="0.25">
      <c r="A90" s="40"/>
      <c r="B90" s="37">
        <v>74</v>
      </c>
      <c r="C90" s="121" t="str">
        <f t="shared" si="6"/>
        <v/>
      </c>
      <c r="D90" s="73"/>
      <c r="E90" s="74"/>
      <c r="F90" s="88"/>
      <c r="G90" s="77"/>
      <c r="H90" s="98"/>
      <c r="I90" s="90"/>
      <c r="J90" s="121" t="str">
        <f t="shared" si="8"/>
        <v/>
      </c>
      <c r="K90" s="92"/>
      <c r="L90" s="92"/>
      <c r="M90" s="127" t="str">
        <f t="shared" si="7"/>
        <v/>
      </c>
      <c r="N90" s="83"/>
      <c r="P90" s="86"/>
      <c r="Q90" s="86"/>
      <c r="R90" s="86"/>
    </row>
    <row r="91" spans="1:18" ht="18" customHeight="1" x14ac:dyDescent="0.25">
      <c r="A91" s="40"/>
      <c r="B91" s="37">
        <v>75</v>
      </c>
      <c r="C91" s="121" t="str">
        <f t="shared" si="6"/>
        <v/>
      </c>
      <c r="D91" s="73"/>
      <c r="E91" s="74"/>
      <c r="F91" s="88"/>
      <c r="G91" s="77"/>
      <c r="H91" s="98"/>
      <c r="I91" s="90"/>
      <c r="J91" s="121" t="str">
        <f t="shared" si="8"/>
        <v/>
      </c>
      <c r="K91" s="92"/>
      <c r="L91" s="92"/>
      <c r="M91" s="127" t="str">
        <f t="shared" si="7"/>
        <v/>
      </c>
      <c r="N91" s="83"/>
      <c r="P91" s="86"/>
      <c r="Q91" s="86"/>
      <c r="R91" s="86"/>
    </row>
    <row r="92" spans="1:18" ht="18" customHeight="1" x14ac:dyDescent="0.25">
      <c r="A92" s="40"/>
      <c r="B92" s="37">
        <v>76</v>
      </c>
      <c r="C92" s="121" t="str">
        <f t="shared" si="6"/>
        <v/>
      </c>
      <c r="D92" s="73"/>
      <c r="E92" s="74"/>
      <c r="F92" s="88"/>
      <c r="G92" s="77"/>
      <c r="H92" s="98"/>
      <c r="I92" s="90"/>
      <c r="J92" s="121" t="str">
        <f t="shared" si="8"/>
        <v/>
      </c>
      <c r="K92" s="92"/>
      <c r="L92" s="92"/>
      <c r="M92" s="127" t="str">
        <f t="shared" si="7"/>
        <v/>
      </c>
      <c r="N92" s="83"/>
      <c r="P92" s="86"/>
      <c r="Q92" s="86"/>
      <c r="R92" s="86"/>
    </row>
    <row r="93" spans="1:18" ht="18" customHeight="1" x14ac:dyDescent="0.25">
      <c r="A93" s="40"/>
      <c r="B93" s="37">
        <v>77</v>
      </c>
      <c r="C93" s="121" t="str">
        <f t="shared" si="6"/>
        <v/>
      </c>
      <c r="D93" s="73"/>
      <c r="E93" s="74"/>
      <c r="F93" s="88"/>
      <c r="G93" s="77"/>
      <c r="H93" s="98"/>
      <c r="I93" s="90"/>
      <c r="J93" s="121" t="str">
        <f t="shared" si="8"/>
        <v/>
      </c>
      <c r="K93" s="92"/>
      <c r="L93" s="92"/>
      <c r="M93" s="127" t="str">
        <f t="shared" si="7"/>
        <v/>
      </c>
      <c r="N93" s="83"/>
      <c r="P93" s="86"/>
      <c r="Q93" s="86"/>
      <c r="R93" s="86"/>
    </row>
    <row r="94" spans="1:18" ht="18" customHeight="1" x14ac:dyDescent="0.25">
      <c r="A94" s="40"/>
      <c r="B94" s="37">
        <v>78</v>
      </c>
      <c r="C94" s="121" t="str">
        <f t="shared" si="6"/>
        <v/>
      </c>
      <c r="D94" s="73"/>
      <c r="E94" s="74"/>
      <c r="F94" s="88"/>
      <c r="G94" s="77"/>
      <c r="H94" s="98"/>
      <c r="I94" s="90"/>
      <c r="J94" s="121" t="str">
        <f t="shared" si="8"/>
        <v/>
      </c>
      <c r="K94" s="92"/>
      <c r="L94" s="92"/>
      <c r="M94" s="127" t="str">
        <f t="shared" si="7"/>
        <v/>
      </c>
      <c r="N94" s="83"/>
      <c r="P94" s="86"/>
      <c r="Q94" s="86"/>
      <c r="R94" s="86"/>
    </row>
    <row r="95" spans="1:18" ht="18" customHeight="1" x14ac:dyDescent="0.25">
      <c r="A95" s="40"/>
      <c r="B95" s="37">
        <v>79</v>
      </c>
      <c r="C95" s="121" t="str">
        <f t="shared" si="6"/>
        <v/>
      </c>
      <c r="D95" s="73"/>
      <c r="E95" s="74"/>
      <c r="F95" s="88"/>
      <c r="G95" s="77"/>
      <c r="H95" s="98"/>
      <c r="I95" s="90"/>
      <c r="J95" s="121" t="str">
        <f t="shared" si="8"/>
        <v/>
      </c>
      <c r="K95" s="92"/>
      <c r="L95" s="92"/>
      <c r="M95" s="127" t="str">
        <f t="shared" si="7"/>
        <v/>
      </c>
      <c r="N95" s="83"/>
      <c r="P95" s="86"/>
      <c r="Q95" s="86"/>
      <c r="R95" s="86"/>
    </row>
    <row r="96" spans="1:18" ht="18" customHeight="1" x14ac:dyDescent="0.25">
      <c r="A96" s="40"/>
      <c r="B96" s="37">
        <v>80</v>
      </c>
      <c r="C96" s="121" t="str">
        <f t="shared" si="6"/>
        <v/>
      </c>
      <c r="D96" s="73"/>
      <c r="E96" s="74"/>
      <c r="F96" s="88"/>
      <c r="G96" s="77"/>
      <c r="H96" s="98"/>
      <c r="I96" s="90"/>
      <c r="J96" s="121" t="str">
        <f t="shared" si="8"/>
        <v/>
      </c>
      <c r="K96" s="92"/>
      <c r="L96" s="92"/>
      <c r="M96" s="127" t="str">
        <f t="shared" si="7"/>
        <v/>
      </c>
      <c r="N96" s="83"/>
      <c r="P96" s="86"/>
      <c r="Q96" s="86"/>
      <c r="R96" s="86"/>
    </row>
    <row r="97" spans="1:18" ht="18" customHeight="1" x14ac:dyDescent="0.25">
      <c r="A97" s="40"/>
      <c r="B97" s="37">
        <v>81</v>
      </c>
      <c r="C97" s="121" t="str">
        <f t="shared" si="6"/>
        <v/>
      </c>
      <c r="D97" s="73"/>
      <c r="E97" s="74"/>
      <c r="F97" s="88"/>
      <c r="G97" s="77"/>
      <c r="H97" s="98"/>
      <c r="I97" s="90"/>
      <c r="J97" s="121" t="str">
        <f t="shared" si="8"/>
        <v/>
      </c>
      <c r="K97" s="92"/>
      <c r="L97" s="92"/>
      <c r="M97" s="127" t="str">
        <f t="shared" si="7"/>
        <v/>
      </c>
      <c r="N97" s="83"/>
      <c r="P97" s="86"/>
      <c r="Q97" s="86"/>
      <c r="R97" s="86"/>
    </row>
    <row r="98" spans="1:18" ht="18" customHeight="1" x14ac:dyDescent="0.25">
      <c r="A98" s="40"/>
      <c r="B98" s="37">
        <v>82</v>
      </c>
      <c r="C98" s="121" t="str">
        <f t="shared" si="6"/>
        <v/>
      </c>
      <c r="D98" s="73"/>
      <c r="E98" s="74"/>
      <c r="F98" s="88"/>
      <c r="G98" s="77"/>
      <c r="H98" s="98"/>
      <c r="I98" s="90"/>
      <c r="J98" s="121" t="str">
        <f t="shared" si="8"/>
        <v/>
      </c>
      <c r="K98" s="92"/>
      <c r="L98" s="92"/>
      <c r="M98" s="127" t="str">
        <f t="shared" si="7"/>
        <v/>
      </c>
      <c r="N98" s="83"/>
      <c r="P98" s="86"/>
      <c r="Q98" s="86"/>
      <c r="R98" s="86"/>
    </row>
    <row r="99" spans="1:18" ht="18" customHeight="1" x14ac:dyDescent="0.25">
      <c r="A99" s="40"/>
      <c r="B99" s="37">
        <v>83</v>
      </c>
      <c r="C99" s="121" t="str">
        <f t="shared" si="6"/>
        <v/>
      </c>
      <c r="D99" s="73"/>
      <c r="E99" s="74"/>
      <c r="F99" s="88"/>
      <c r="G99" s="77"/>
      <c r="H99" s="98"/>
      <c r="I99" s="90"/>
      <c r="J99" s="121" t="str">
        <f t="shared" si="8"/>
        <v/>
      </c>
      <c r="K99" s="92"/>
      <c r="L99" s="92"/>
      <c r="M99" s="127" t="str">
        <f t="shared" si="7"/>
        <v/>
      </c>
      <c r="N99" s="83"/>
      <c r="P99" s="86"/>
      <c r="Q99" s="86"/>
      <c r="R99" s="86"/>
    </row>
    <row r="100" spans="1:18" ht="18" customHeight="1" x14ac:dyDescent="0.25">
      <c r="A100" s="40"/>
      <c r="B100" s="37">
        <v>84</v>
      </c>
      <c r="C100" s="121" t="str">
        <f t="shared" si="6"/>
        <v/>
      </c>
      <c r="D100" s="73"/>
      <c r="E100" s="74"/>
      <c r="F100" s="88"/>
      <c r="G100" s="77"/>
      <c r="H100" s="98"/>
      <c r="I100" s="90"/>
      <c r="J100" s="121" t="str">
        <f t="shared" si="8"/>
        <v/>
      </c>
      <c r="K100" s="92"/>
      <c r="L100" s="92"/>
      <c r="M100" s="127" t="str">
        <f t="shared" si="7"/>
        <v/>
      </c>
      <c r="N100" s="83"/>
      <c r="P100" s="86"/>
      <c r="Q100" s="86"/>
      <c r="R100" s="86"/>
    </row>
    <row r="101" spans="1:18" ht="18" customHeight="1" x14ac:dyDescent="0.25">
      <c r="A101" s="40"/>
      <c r="B101" s="37">
        <v>85</v>
      </c>
      <c r="C101" s="121" t="str">
        <f t="shared" si="6"/>
        <v/>
      </c>
      <c r="D101" s="73"/>
      <c r="E101" s="74"/>
      <c r="F101" s="88"/>
      <c r="G101" s="77"/>
      <c r="H101" s="98"/>
      <c r="I101" s="90"/>
      <c r="J101" s="121" t="str">
        <f t="shared" si="8"/>
        <v/>
      </c>
      <c r="K101" s="92"/>
      <c r="L101" s="92"/>
      <c r="M101" s="127" t="str">
        <f t="shared" si="7"/>
        <v/>
      </c>
      <c r="N101" s="83"/>
      <c r="P101" s="86"/>
      <c r="Q101" s="86"/>
      <c r="R101" s="86"/>
    </row>
    <row r="102" spans="1:18" ht="18" customHeight="1" x14ac:dyDescent="0.25">
      <c r="A102" s="40"/>
      <c r="B102" s="37">
        <v>86</v>
      </c>
      <c r="C102" s="121" t="str">
        <f t="shared" si="6"/>
        <v/>
      </c>
      <c r="D102" s="73"/>
      <c r="E102" s="74"/>
      <c r="F102" s="88"/>
      <c r="G102" s="38"/>
      <c r="H102" s="98"/>
      <c r="I102" s="90"/>
      <c r="J102" s="121" t="str">
        <f t="shared" si="8"/>
        <v/>
      </c>
      <c r="K102" s="92"/>
      <c r="L102" s="92"/>
      <c r="M102" s="127" t="str">
        <f t="shared" si="7"/>
        <v/>
      </c>
      <c r="N102" s="83"/>
      <c r="P102" s="86"/>
      <c r="Q102" s="86"/>
      <c r="R102" s="86"/>
    </row>
    <row r="103" spans="1:18" ht="18" customHeight="1" x14ac:dyDescent="0.25">
      <c r="A103" s="40"/>
      <c r="B103" s="37">
        <v>87</v>
      </c>
      <c r="C103" s="121" t="str">
        <f t="shared" si="6"/>
        <v/>
      </c>
      <c r="D103" s="73"/>
      <c r="E103" s="74"/>
      <c r="F103" s="88"/>
      <c r="G103" s="38"/>
      <c r="H103" s="98"/>
      <c r="I103" s="90"/>
      <c r="J103" s="121" t="str">
        <f t="shared" si="8"/>
        <v/>
      </c>
      <c r="K103" s="92"/>
      <c r="L103" s="92"/>
      <c r="M103" s="127" t="str">
        <f t="shared" si="7"/>
        <v/>
      </c>
      <c r="N103" s="83"/>
      <c r="P103" s="86"/>
      <c r="Q103" s="86"/>
      <c r="R103" s="86"/>
    </row>
    <row r="104" spans="1:18" ht="18" customHeight="1" x14ac:dyDescent="0.25">
      <c r="A104" s="40"/>
      <c r="B104" s="37">
        <v>88</v>
      </c>
      <c r="C104" s="121" t="str">
        <f t="shared" si="6"/>
        <v/>
      </c>
      <c r="D104" s="73"/>
      <c r="E104" s="74"/>
      <c r="F104" s="88"/>
      <c r="G104" s="38"/>
      <c r="H104" s="98"/>
      <c r="I104" s="90"/>
      <c r="J104" s="121" t="str">
        <f t="shared" si="8"/>
        <v/>
      </c>
      <c r="K104" s="92"/>
      <c r="L104" s="92"/>
      <c r="M104" s="127" t="str">
        <f t="shared" si="7"/>
        <v/>
      </c>
      <c r="N104" s="83"/>
      <c r="P104" s="86"/>
      <c r="Q104" s="86"/>
      <c r="R104" s="86"/>
    </row>
    <row r="105" spans="1:18" ht="18" customHeight="1" x14ac:dyDescent="0.25">
      <c r="A105" s="40"/>
      <c r="B105" s="37">
        <v>89</v>
      </c>
      <c r="C105" s="121" t="str">
        <f t="shared" si="6"/>
        <v/>
      </c>
      <c r="D105" s="73"/>
      <c r="E105" s="74"/>
      <c r="F105" s="88"/>
      <c r="G105" s="38"/>
      <c r="H105" s="98"/>
      <c r="I105" s="90"/>
      <c r="J105" s="121" t="str">
        <f t="shared" si="8"/>
        <v/>
      </c>
      <c r="K105" s="92"/>
      <c r="L105" s="92"/>
      <c r="M105" s="127" t="str">
        <f t="shared" si="7"/>
        <v/>
      </c>
      <c r="N105" s="83"/>
      <c r="P105" s="86"/>
      <c r="Q105" s="86"/>
      <c r="R105" s="86"/>
    </row>
    <row r="106" spans="1:18" ht="18" customHeight="1" x14ac:dyDescent="0.25">
      <c r="A106" s="40"/>
      <c r="B106" s="37">
        <v>90</v>
      </c>
      <c r="C106" s="121" t="str">
        <f t="shared" si="6"/>
        <v/>
      </c>
      <c r="D106" s="73"/>
      <c r="E106" s="74"/>
      <c r="F106" s="88"/>
      <c r="G106" s="38"/>
      <c r="H106" s="98"/>
      <c r="I106" s="90"/>
      <c r="J106" s="121" t="str">
        <f t="shared" si="8"/>
        <v/>
      </c>
      <c r="K106" s="92"/>
      <c r="L106" s="92"/>
      <c r="M106" s="129" t="str">
        <f t="shared" si="7"/>
        <v/>
      </c>
      <c r="N106" s="83"/>
      <c r="P106" s="86"/>
      <c r="Q106" s="86"/>
      <c r="R106" s="86"/>
    </row>
    <row r="107" spans="1:18" ht="18" customHeight="1" thickBot="1" x14ac:dyDescent="0.3">
      <c r="A107" s="40"/>
      <c r="B107" s="59"/>
      <c r="C107" s="60"/>
      <c r="D107" s="60"/>
      <c r="E107" s="61"/>
      <c r="F107" s="61"/>
      <c r="G107" s="62"/>
      <c r="H107" s="62"/>
      <c r="I107" s="75"/>
      <c r="J107" s="75"/>
      <c r="K107" s="63"/>
      <c r="L107" s="64" t="s">
        <v>8</v>
      </c>
      <c r="M107" s="65">
        <f>SUM(M17:M101)</f>
        <v>0</v>
      </c>
      <c r="N107" s="83"/>
      <c r="R107" s="86"/>
    </row>
    <row r="108" spans="1:18" ht="18" customHeight="1" x14ac:dyDescent="0.25">
      <c r="B108" s="20"/>
      <c r="C108" s="8"/>
      <c r="D108" s="23"/>
      <c r="E108" s="20"/>
      <c r="F108" s="20"/>
      <c r="G108" s="20"/>
      <c r="H108" s="20"/>
      <c r="I108" s="20"/>
      <c r="J108" s="20"/>
      <c r="K108" s="21"/>
      <c r="L108" s="21"/>
      <c r="M108" s="68"/>
      <c r="N108" s="68"/>
    </row>
    <row r="109" spans="1:18" ht="18" customHeight="1" x14ac:dyDescent="0.25">
      <c r="B109" s="20"/>
      <c r="C109" s="8"/>
      <c r="D109" s="23"/>
      <c r="E109" s="20"/>
      <c r="F109" s="20"/>
      <c r="G109" s="20"/>
      <c r="H109" s="20"/>
      <c r="I109" s="20"/>
      <c r="J109" s="20"/>
      <c r="K109" s="21"/>
      <c r="L109" s="21"/>
      <c r="M109" s="20"/>
      <c r="N109" s="20"/>
    </row>
    <row r="110" spans="1:18" x14ac:dyDescent="0.25">
      <c r="B110" s="20"/>
      <c r="C110" s="8"/>
      <c r="D110" s="23"/>
      <c r="E110" s="20"/>
      <c r="F110" s="20"/>
      <c r="G110" s="20"/>
      <c r="H110" s="20"/>
      <c r="I110" s="20"/>
      <c r="J110" s="20"/>
      <c r="K110" s="21"/>
      <c r="L110" s="21"/>
      <c r="M110" s="20"/>
      <c r="N110" s="20"/>
    </row>
    <row r="111" spans="1:18" x14ac:dyDescent="0.25">
      <c r="B111" s="20"/>
      <c r="C111" s="8"/>
      <c r="D111" s="23"/>
      <c r="E111" s="20"/>
      <c r="F111" s="20"/>
      <c r="G111" s="20"/>
      <c r="H111" s="20"/>
      <c r="I111" s="20"/>
      <c r="J111" s="20"/>
      <c r="K111" s="21"/>
      <c r="L111" s="21"/>
      <c r="M111" s="20"/>
      <c r="N111" s="20"/>
    </row>
    <row r="112" spans="1:18" x14ac:dyDescent="0.25">
      <c r="B112" s="20"/>
      <c r="C112" s="8"/>
      <c r="D112" s="23"/>
      <c r="E112" s="20"/>
      <c r="F112" s="20"/>
      <c r="G112" s="20"/>
      <c r="H112" s="20"/>
      <c r="I112" s="20"/>
      <c r="J112" s="20"/>
      <c r="K112" s="21"/>
      <c r="L112" s="21"/>
      <c r="M112" s="20"/>
      <c r="N112" s="20"/>
    </row>
    <row r="113" spans="2:29" x14ac:dyDescent="0.25">
      <c r="B113" s="20"/>
      <c r="C113" s="8"/>
      <c r="D113" s="23"/>
      <c r="E113" s="20"/>
      <c r="F113" s="20"/>
      <c r="G113" s="20"/>
      <c r="H113" s="20"/>
      <c r="I113" s="20"/>
      <c r="J113" s="20"/>
      <c r="K113" s="21"/>
      <c r="L113" s="21"/>
      <c r="M113" s="20"/>
      <c r="N113" s="20"/>
    </row>
    <row r="114" spans="2:29" x14ac:dyDescent="0.25">
      <c r="B114" s="20"/>
      <c r="C114" s="8"/>
      <c r="D114" s="23"/>
      <c r="E114" s="20"/>
      <c r="F114" s="20"/>
      <c r="G114" s="20"/>
      <c r="H114" s="20"/>
      <c r="I114" s="20"/>
      <c r="J114" s="20"/>
      <c r="K114" s="21"/>
      <c r="L114" s="21"/>
      <c r="M114" s="20"/>
      <c r="N114" s="20"/>
    </row>
    <row r="115" spans="2:29" x14ac:dyDescent="0.25">
      <c r="B115" s="20"/>
      <c r="C115" s="8"/>
      <c r="D115" s="23"/>
      <c r="E115" s="20"/>
      <c r="F115" s="20"/>
      <c r="G115" s="20"/>
      <c r="H115" s="20"/>
      <c r="I115" s="20"/>
      <c r="J115" s="20"/>
      <c r="K115" s="21"/>
      <c r="L115" s="21"/>
      <c r="M115" s="20"/>
      <c r="N115" s="20"/>
    </row>
    <row r="116" spans="2:29" x14ac:dyDescent="0.25">
      <c r="B116" s="20"/>
      <c r="C116" s="8"/>
      <c r="D116" s="23"/>
      <c r="E116" s="20"/>
      <c r="F116" s="20"/>
      <c r="G116" s="20"/>
      <c r="H116" s="20"/>
      <c r="I116" s="20"/>
      <c r="J116" s="20"/>
      <c r="K116" s="21"/>
      <c r="L116" s="21"/>
      <c r="M116" s="20"/>
      <c r="N116" s="20"/>
    </row>
    <row r="117" spans="2:29" x14ac:dyDescent="0.25">
      <c r="B117" s="20"/>
      <c r="C117" s="8"/>
      <c r="D117" s="23"/>
      <c r="E117" s="20"/>
      <c r="F117" s="20"/>
      <c r="G117" s="20"/>
      <c r="H117" s="20"/>
      <c r="I117" s="20"/>
      <c r="J117" s="20"/>
      <c r="K117" s="21"/>
      <c r="L117" s="21"/>
      <c r="M117" s="20"/>
      <c r="N117" s="20"/>
    </row>
    <row r="118" spans="2:29" x14ac:dyDescent="0.25">
      <c r="B118" s="20"/>
      <c r="C118" s="8"/>
      <c r="D118" s="23"/>
      <c r="E118" s="20"/>
      <c r="F118" s="20"/>
      <c r="G118" s="20"/>
      <c r="H118" s="20"/>
      <c r="I118" s="20"/>
      <c r="J118" s="20"/>
      <c r="K118" s="21"/>
      <c r="L118" s="21"/>
      <c r="M118" s="20"/>
      <c r="N118" s="20"/>
    </row>
    <row r="119" spans="2:29" x14ac:dyDescent="0.25">
      <c r="B119" s="20"/>
      <c r="C119" s="8"/>
      <c r="D119" s="23"/>
      <c r="E119" s="20"/>
      <c r="F119" s="20"/>
      <c r="G119" s="20"/>
      <c r="H119" s="20"/>
      <c r="I119" s="20"/>
      <c r="J119" s="20"/>
      <c r="K119" s="21"/>
      <c r="L119" s="21"/>
      <c r="M119" s="20"/>
      <c r="N119" s="20"/>
    </row>
    <row r="120" spans="2:29" x14ac:dyDescent="0.25">
      <c r="B120" s="20"/>
      <c r="C120" s="8"/>
      <c r="D120" s="23"/>
      <c r="E120" s="20"/>
      <c r="F120" s="20"/>
      <c r="G120" s="20"/>
      <c r="H120" s="20"/>
      <c r="I120" s="20"/>
      <c r="J120" s="20"/>
      <c r="K120" s="21"/>
      <c r="L120" s="21"/>
      <c r="M120" s="20"/>
      <c r="N120" s="20"/>
    </row>
    <row r="121" spans="2:29" x14ac:dyDescent="0.25">
      <c r="B121" s="20"/>
      <c r="C121" s="8"/>
      <c r="D121" s="23"/>
      <c r="E121" s="20"/>
      <c r="F121" s="20"/>
      <c r="G121" s="20"/>
      <c r="H121" s="20"/>
      <c r="I121" s="20"/>
      <c r="J121" s="20"/>
      <c r="K121" s="21"/>
      <c r="L121" s="21"/>
      <c r="M121" s="20"/>
      <c r="N121" s="20"/>
    </row>
    <row r="122" spans="2:29" x14ac:dyDescent="0.25">
      <c r="B122" s="20"/>
      <c r="C122" s="8"/>
      <c r="D122" s="23"/>
      <c r="E122" s="20"/>
      <c r="F122" s="20"/>
      <c r="G122" s="20"/>
      <c r="H122" s="20"/>
      <c r="I122" s="20"/>
      <c r="J122" s="20"/>
      <c r="K122" s="21"/>
      <c r="L122" s="21"/>
      <c r="M122" s="20"/>
      <c r="N122" s="20"/>
    </row>
    <row r="123" spans="2:29" ht="13" x14ac:dyDescent="0.3">
      <c r="B123" s="20"/>
      <c r="C123" s="8"/>
      <c r="D123" s="23"/>
      <c r="E123" s="20"/>
      <c r="F123" s="20"/>
      <c r="G123" s="20"/>
      <c r="H123" s="20"/>
      <c r="I123" s="20"/>
      <c r="J123" s="20"/>
      <c r="K123" s="21"/>
      <c r="L123" s="21"/>
      <c r="M123" s="20"/>
      <c r="N123" s="20"/>
      <c r="AC123" s="18"/>
    </row>
    <row r="124" spans="2:29" ht="13" x14ac:dyDescent="0.3">
      <c r="B124" s="20"/>
      <c r="C124" s="8"/>
      <c r="D124" s="23"/>
      <c r="E124" s="20"/>
      <c r="F124" s="20"/>
      <c r="G124" s="20"/>
      <c r="H124" s="20"/>
      <c r="I124" s="20"/>
      <c r="J124" s="20"/>
      <c r="K124" s="21"/>
      <c r="L124" s="21"/>
      <c r="M124" s="20"/>
      <c r="N124" s="20"/>
      <c r="AC124" s="18" t="s">
        <v>15</v>
      </c>
    </row>
    <row r="125" spans="2:29" ht="13" x14ac:dyDescent="0.3">
      <c r="B125" s="20"/>
      <c r="C125" s="8"/>
      <c r="D125" s="23"/>
      <c r="E125" s="20"/>
      <c r="F125" s="20"/>
      <c r="G125" s="20"/>
      <c r="H125" s="20"/>
      <c r="I125" s="20"/>
      <c r="J125" s="20"/>
      <c r="K125" s="21"/>
      <c r="L125" s="21"/>
      <c r="M125" s="20"/>
      <c r="N125" s="20"/>
      <c r="AC125" s="18"/>
    </row>
    <row r="126" spans="2:29" ht="13" x14ac:dyDescent="0.3">
      <c r="B126" s="20"/>
      <c r="C126" s="8"/>
      <c r="D126" s="23"/>
      <c r="E126" s="20"/>
      <c r="F126" s="20"/>
      <c r="G126" s="20"/>
      <c r="H126" s="20"/>
      <c r="I126" s="20"/>
      <c r="J126" s="20"/>
      <c r="K126" s="21"/>
      <c r="L126" s="21"/>
      <c r="M126" s="20"/>
      <c r="N126" s="20"/>
      <c r="AC126" s="18" t="s">
        <v>16</v>
      </c>
    </row>
    <row r="127" spans="2:29" ht="13" x14ac:dyDescent="0.3">
      <c r="B127" s="20"/>
      <c r="C127" s="8"/>
      <c r="D127" s="23"/>
      <c r="E127" s="20"/>
      <c r="F127" s="20"/>
      <c r="G127" s="20"/>
      <c r="H127" s="20"/>
      <c r="I127" s="20"/>
      <c r="J127" s="20"/>
      <c r="K127" s="21"/>
      <c r="L127" s="21"/>
      <c r="M127" s="20"/>
      <c r="N127" s="20"/>
      <c r="AC127" s="18"/>
    </row>
    <row r="128" spans="2:29" ht="13" x14ac:dyDescent="0.3">
      <c r="B128" s="20"/>
      <c r="C128" s="8"/>
      <c r="D128" s="23"/>
      <c r="E128" s="20"/>
      <c r="F128" s="20"/>
      <c r="G128" s="20"/>
      <c r="H128" s="20"/>
      <c r="I128" s="20"/>
      <c r="J128" s="20"/>
      <c r="K128" s="21"/>
      <c r="L128" s="21"/>
      <c r="M128" s="20"/>
      <c r="N128" s="20"/>
      <c r="AC128" s="18" t="s">
        <v>17</v>
      </c>
    </row>
    <row r="129" spans="2:29" ht="13" x14ac:dyDescent="0.3">
      <c r="B129" s="20"/>
      <c r="C129" s="8"/>
      <c r="D129" s="23"/>
      <c r="E129" s="20"/>
      <c r="F129" s="20"/>
      <c r="G129" s="20"/>
      <c r="H129" s="20"/>
      <c r="I129" s="20"/>
      <c r="J129" s="20"/>
      <c r="K129" s="21"/>
      <c r="L129" s="21"/>
      <c r="M129" s="20"/>
      <c r="N129" s="20"/>
      <c r="AC129" s="18"/>
    </row>
    <row r="130" spans="2:29" ht="13" x14ac:dyDescent="0.3">
      <c r="B130" s="20"/>
      <c r="C130" s="8"/>
      <c r="D130" s="23"/>
      <c r="E130" s="20"/>
      <c r="F130" s="20"/>
      <c r="G130" s="20"/>
      <c r="H130" s="20"/>
      <c r="I130" s="20"/>
      <c r="J130" s="20"/>
      <c r="K130" s="21"/>
      <c r="L130" s="21"/>
      <c r="M130" s="20"/>
      <c r="N130" s="20"/>
      <c r="AC130" s="18" t="s">
        <v>18</v>
      </c>
    </row>
    <row r="131" spans="2:29" ht="13" x14ac:dyDescent="0.3">
      <c r="B131" s="20"/>
      <c r="C131" s="8"/>
      <c r="D131" s="23"/>
      <c r="E131" s="20"/>
      <c r="F131" s="20"/>
      <c r="G131" s="20"/>
      <c r="H131" s="20"/>
      <c r="I131" s="20"/>
      <c r="J131" s="20"/>
      <c r="K131" s="21"/>
      <c r="L131" s="21"/>
      <c r="M131" s="20"/>
      <c r="N131" s="20"/>
      <c r="AC131" s="18"/>
    </row>
    <row r="132" spans="2:29" ht="13" x14ac:dyDescent="0.3">
      <c r="B132" s="20"/>
      <c r="C132" s="8"/>
      <c r="D132" s="23"/>
      <c r="E132" s="20"/>
      <c r="F132" s="20"/>
      <c r="G132" s="20"/>
      <c r="H132" s="20"/>
      <c r="I132" s="20"/>
      <c r="J132" s="20"/>
      <c r="K132" s="21"/>
      <c r="L132" s="21"/>
      <c r="M132" s="20"/>
      <c r="N132" s="20"/>
      <c r="AC132" s="18" t="s">
        <v>19</v>
      </c>
    </row>
    <row r="133" spans="2:29" ht="13" x14ac:dyDescent="0.3">
      <c r="B133" s="20"/>
      <c r="C133" s="8"/>
      <c r="D133" s="23"/>
      <c r="E133" s="20"/>
      <c r="F133" s="20"/>
      <c r="G133" s="20"/>
      <c r="H133" s="20"/>
      <c r="I133" s="20"/>
      <c r="J133" s="20"/>
      <c r="K133" s="21"/>
      <c r="L133" s="21"/>
      <c r="M133" s="20"/>
      <c r="N133" s="20"/>
      <c r="AC133" s="18"/>
    </row>
    <row r="134" spans="2:29" ht="13" x14ac:dyDescent="0.3">
      <c r="B134" s="20"/>
      <c r="C134" s="8"/>
      <c r="D134" s="23"/>
      <c r="E134" s="20"/>
      <c r="F134" s="20"/>
      <c r="G134" s="20"/>
      <c r="H134" s="20"/>
      <c r="I134" s="20"/>
      <c r="J134" s="20"/>
      <c r="K134" s="21"/>
      <c r="L134" s="21"/>
      <c r="M134" s="20"/>
      <c r="N134" s="20"/>
      <c r="AC134" s="18" t="s">
        <v>20</v>
      </c>
    </row>
    <row r="135" spans="2:29" ht="13" x14ac:dyDescent="0.3">
      <c r="B135" s="20"/>
      <c r="C135" s="8"/>
      <c r="D135" s="23"/>
      <c r="E135" s="20"/>
      <c r="F135" s="20"/>
      <c r="G135" s="20"/>
      <c r="H135" s="20"/>
      <c r="I135" s="20"/>
      <c r="J135" s="20"/>
      <c r="K135" s="21"/>
      <c r="L135" s="21"/>
      <c r="M135" s="20"/>
      <c r="N135" s="20"/>
      <c r="AC135" s="18"/>
    </row>
    <row r="136" spans="2:29" ht="13" x14ac:dyDescent="0.3">
      <c r="B136" s="20"/>
      <c r="C136" s="8"/>
      <c r="D136" s="23"/>
      <c r="E136" s="20"/>
      <c r="F136" s="20"/>
      <c r="G136" s="20"/>
      <c r="H136" s="20"/>
      <c r="I136" s="20"/>
      <c r="J136" s="20"/>
      <c r="K136" s="21"/>
      <c r="L136" s="21"/>
      <c r="M136" s="20"/>
      <c r="N136" s="20"/>
      <c r="AC136" s="18" t="s">
        <v>21</v>
      </c>
    </row>
    <row r="137" spans="2:29" ht="13" x14ac:dyDescent="0.3">
      <c r="B137" s="20"/>
      <c r="C137" s="8"/>
      <c r="D137" s="23"/>
      <c r="E137" s="20"/>
      <c r="F137" s="20"/>
      <c r="G137" s="20"/>
      <c r="H137" s="20"/>
      <c r="I137" s="20"/>
      <c r="J137" s="20"/>
      <c r="K137" s="21"/>
      <c r="L137" s="21"/>
      <c r="M137" s="20"/>
      <c r="N137" s="20"/>
      <c r="AC137" s="18"/>
    </row>
    <row r="138" spans="2:29" ht="13" x14ac:dyDescent="0.3">
      <c r="B138" s="20"/>
      <c r="C138" s="8"/>
      <c r="D138" s="23"/>
      <c r="E138" s="20"/>
      <c r="F138" s="20"/>
      <c r="G138" s="20"/>
      <c r="H138" s="20"/>
      <c r="I138" s="20"/>
      <c r="J138" s="20"/>
      <c r="K138" s="21"/>
      <c r="L138" s="21"/>
      <c r="M138" s="20"/>
      <c r="N138" s="20"/>
      <c r="AC138" s="18" t="s">
        <v>22</v>
      </c>
    </row>
    <row r="139" spans="2:29" ht="13" x14ac:dyDescent="0.3">
      <c r="B139" s="20"/>
      <c r="C139" s="8"/>
      <c r="D139" s="23"/>
      <c r="E139" s="20"/>
      <c r="F139" s="20"/>
      <c r="G139" s="20"/>
      <c r="H139" s="20"/>
      <c r="I139" s="20"/>
      <c r="J139" s="20"/>
      <c r="K139" s="21"/>
      <c r="L139" s="21"/>
      <c r="M139" s="20"/>
      <c r="N139" s="20"/>
      <c r="AC139" s="18"/>
    </row>
    <row r="140" spans="2:29" ht="13" x14ac:dyDescent="0.3">
      <c r="B140" s="20"/>
      <c r="C140" s="8"/>
      <c r="D140" s="23"/>
      <c r="E140" s="20"/>
      <c r="F140" s="20"/>
      <c r="G140" s="20"/>
      <c r="H140" s="20"/>
      <c r="I140" s="20"/>
      <c r="J140" s="20"/>
      <c r="K140" s="21"/>
      <c r="L140" s="21"/>
      <c r="M140" s="20"/>
      <c r="N140" s="20"/>
      <c r="AC140" s="18" t="s">
        <v>23</v>
      </c>
    </row>
    <row r="141" spans="2:29" ht="13" x14ac:dyDescent="0.3">
      <c r="B141" s="20"/>
      <c r="C141" s="8"/>
      <c r="D141" s="23"/>
      <c r="E141" s="20"/>
      <c r="F141" s="20"/>
      <c r="G141" s="20"/>
      <c r="H141" s="20"/>
      <c r="I141" s="20"/>
      <c r="J141" s="20"/>
      <c r="K141" s="21"/>
      <c r="L141" s="21"/>
      <c r="M141" s="20"/>
      <c r="N141" s="20"/>
      <c r="AC141" s="18"/>
    </row>
    <row r="142" spans="2:29" ht="13" x14ac:dyDescent="0.3">
      <c r="B142" s="20"/>
      <c r="C142" s="8"/>
      <c r="D142" s="23"/>
      <c r="E142" s="20"/>
      <c r="F142" s="20"/>
      <c r="G142" s="20"/>
      <c r="H142" s="20"/>
      <c r="I142" s="20"/>
      <c r="J142" s="20"/>
      <c r="K142" s="21"/>
      <c r="L142" s="21"/>
      <c r="M142" s="20"/>
      <c r="N142" s="20"/>
      <c r="AC142" s="18" t="s">
        <v>24</v>
      </c>
    </row>
    <row r="143" spans="2:29" ht="13" x14ac:dyDescent="0.3">
      <c r="B143" s="20"/>
      <c r="C143" s="8"/>
      <c r="D143" s="23"/>
      <c r="E143" s="20"/>
      <c r="F143" s="20"/>
      <c r="G143" s="20"/>
      <c r="H143" s="20"/>
      <c r="I143" s="20"/>
      <c r="J143" s="20"/>
      <c r="K143" s="21"/>
      <c r="L143" s="21"/>
      <c r="M143" s="20"/>
      <c r="N143" s="20"/>
      <c r="AC143" s="18"/>
    </row>
    <row r="144" spans="2:29" ht="13" x14ac:dyDescent="0.3">
      <c r="B144" s="20"/>
      <c r="C144" s="8"/>
      <c r="D144" s="23"/>
      <c r="E144" s="20"/>
      <c r="F144" s="20"/>
      <c r="G144" s="20"/>
      <c r="H144" s="20"/>
      <c r="I144" s="20"/>
      <c r="J144" s="20"/>
      <c r="K144" s="21"/>
      <c r="L144" s="21"/>
      <c r="M144" s="20"/>
      <c r="N144" s="20"/>
      <c r="AC144" s="18" t="s">
        <v>25</v>
      </c>
    </row>
    <row r="145" spans="2:29" ht="13" x14ac:dyDescent="0.3">
      <c r="B145" s="20"/>
      <c r="C145" s="8"/>
      <c r="D145" s="23"/>
      <c r="E145" s="20"/>
      <c r="F145" s="20"/>
      <c r="G145" s="20"/>
      <c r="H145" s="20"/>
      <c r="I145" s="20"/>
      <c r="J145" s="20"/>
      <c r="K145" s="21"/>
      <c r="L145" s="21"/>
      <c r="M145" s="20"/>
      <c r="N145" s="20"/>
      <c r="AC145" s="18"/>
    </row>
    <row r="146" spans="2:29" ht="13" x14ac:dyDescent="0.3">
      <c r="B146" s="20"/>
      <c r="C146" s="8"/>
      <c r="D146" s="23"/>
      <c r="E146" s="20"/>
      <c r="F146" s="20"/>
      <c r="G146" s="20"/>
      <c r="H146" s="20"/>
      <c r="I146" s="20"/>
      <c r="J146" s="20"/>
      <c r="K146" s="21"/>
      <c r="L146" s="21"/>
      <c r="M146" s="20"/>
      <c r="N146" s="20"/>
      <c r="AC146" s="18" t="s">
        <v>26</v>
      </c>
    </row>
    <row r="147" spans="2:29" ht="13" x14ac:dyDescent="0.3">
      <c r="B147" s="20"/>
      <c r="C147" s="8"/>
      <c r="D147" s="23"/>
      <c r="E147" s="20"/>
      <c r="F147" s="20"/>
      <c r="G147" s="20"/>
      <c r="H147" s="20"/>
      <c r="I147" s="20"/>
      <c r="J147" s="20"/>
      <c r="K147" s="21"/>
      <c r="L147" s="21"/>
      <c r="M147" s="20"/>
      <c r="N147" s="20"/>
      <c r="AC147" s="18"/>
    </row>
    <row r="148" spans="2:29" ht="13" x14ac:dyDescent="0.3">
      <c r="B148" s="20"/>
      <c r="C148" s="8"/>
      <c r="D148" s="23"/>
      <c r="E148" s="20"/>
      <c r="F148" s="20"/>
      <c r="G148" s="20"/>
      <c r="H148" s="20"/>
      <c r="I148" s="20"/>
      <c r="J148" s="20"/>
      <c r="K148" s="21"/>
      <c r="L148" s="21"/>
      <c r="M148" s="20"/>
      <c r="N148" s="20"/>
      <c r="AC148" s="18" t="s">
        <v>27</v>
      </c>
    </row>
    <row r="149" spans="2:29" ht="13" x14ac:dyDescent="0.3">
      <c r="B149" s="20"/>
      <c r="C149" s="8"/>
      <c r="D149" s="23"/>
      <c r="E149" s="20"/>
      <c r="F149" s="20"/>
      <c r="G149" s="20"/>
      <c r="H149" s="20"/>
      <c r="I149" s="20"/>
      <c r="J149" s="20"/>
      <c r="K149" s="21"/>
      <c r="L149" s="21"/>
      <c r="M149" s="20"/>
      <c r="N149" s="20"/>
      <c r="AC149" s="18"/>
    </row>
    <row r="150" spans="2:29" ht="13" x14ac:dyDescent="0.3">
      <c r="B150" s="20"/>
      <c r="C150" s="8"/>
      <c r="D150" s="23"/>
      <c r="E150" s="20"/>
      <c r="F150" s="20"/>
      <c r="G150" s="20"/>
      <c r="H150" s="20"/>
      <c r="I150" s="20"/>
      <c r="J150" s="20"/>
      <c r="K150" s="21"/>
      <c r="L150" s="21"/>
      <c r="M150" s="20"/>
      <c r="N150" s="20"/>
      <c r="AC150" s="18" t="s">
        <v>28</v>
      </c>
    </row>
    <row r="151" spans="2:29" ht="13" x14ac:dyDescent="0.3">
      <c r="B151" s="20"/>
      <c r="C151" s="8"/>
      <c r="D151" s="23"/>
      <c r="E151" s="20"/>
      <c r="F151" s="20"/>
      <c r="G151" s="20"/>
      <c r="H151" s="20"/>
      <c r="I151" s="20"/>
      <c r="J151" s="20"/>
      <c r="K151" s="21"/>
      <c r="L151" s="21"/>
      <c r="M151" s="20"/>
      <c r="N151" s="20"/>
      <c r="AC151" s="19"/>
    </row>
    <row r="152" spans="2:29" ht="13" x14ac:dyDescent="0.3">
      <c r="B152" s="20"/>
      <c r="C152" s="8"/>
      <c r="D152" s="23"/>
      <c r="E152" s="20"/>
      <c r="F152" s="20"/>
      <c r="G152" s="20"/>
      <c r="H152" s="20"/>
      <c r="I152" s="20"/>
      <c r="J152" s="20"/>
      <c r="K152" s="21"/>
      <c r="L152" s="21"/>
      <c r="M152" s="20"/>
      <c r="N152" s="20"/>
      <c r="AC152" s="18" t="s">
        <v>0</v>
      </c>
    </row>
    <row r="153" spans="2:29" ht="13" x14ac:dyDescent="0.3">
      <c r="AC153" s="19"/>
    </row>
    <row r="154" spans="2:29" ht="13" x14ac:dyDescent="0.3">
      <c r="AC154" s="18" t="s">
        <v>2</v>
      </c>
    </row>
    <row r="155" spans="2:29" ht="13" x14ac:dyDescent="0.3">
      <c r="AC155" s="19"/>
    </row>
    <row r="156" spans="2:29" ht="13" x14ac:dyDescent="0.3">
      <c r="AC156" s="18" t="s">
        <v>29</v>
      </c>
    </row>
    <row r="157" spans="2:29" ht="13" x14ac:dyDescent="0.3">
      <c r="AC157" s="19"/>
    </row>
    <row r="158" spans="2:29" ht="13" x14ac:dyDescent="0.3">
      <c r="AC158" s="18" t="s">
        <v>30</v>
      </c>
    </row>
  </sheetData>
  <sheetProtection selectLockedCells="1"/>
  <sortState xmlns:xlrd2="http://schemas.microsoft.com/office/spreadsheetml/2017/richdata2" ref="AN39:AN50">
    <sortCondition ref="AN50"/>
  </sortState>
  <mergeCells count="20">
    <mergeCell ref="O13:O14"/>
    <mergeCell ref="P13:P14"/>
    <mergeCell ref="Q13:Q14"/>
    <mergeCell ref="R13:R14"/>
    <mergeCell ref="N13:N14"/>
    <mergeCell ref="B2:M2"/>
    <mergeCell ref="B13:B14"/>
    <mergeCell ref="C13:C14"/>
    <mergeCell ref="D13:D14"/>
    <mergeCell ref="E13:E14"/>
    <mergeCell ref="G13:G14"/>
    <mergeCell ref="I13:I14"/>
    <mergeCell ref="K13:L13"/>
    <mergeCell ref="M13:M14"/>
    <mergeCell ref="B3:M3"/>
    <mergeCell ref="B4:M4"/>
    <mergeCell ref="B6:M6"/>
    <mergeCell ref="F13:F14"/>
    <mergeCell ref="J13:J14"/>
    <mergeCell ref="H13:H14"/>
  </mergeCells>
  <conditionalFormatting sqref="N57 N59:N61 N65:N66 N79 N82:N106 N17:N54">
    <cfRule type="cellIs" dxfId="22" priority="26" operator="equal">
      <formula>0</formula>
    </cfRule>
  </conditionalFormatting>
  <conditionalFormatting sqref="M107:N107">
    <cfRule type="cellIs" dxfId="21" priority="25" operator="equal">
      <formula>0</formula>
    </cfRule>
  </conditionalFormatting>
  <conditionalFormatting sqref="B3:B4">
    <cfRule type="cellIs" dxfId="20" priority="24" stopIfTrue="1" operator="equal">
      <formula>0</formula>
    </cfRule>
  </conditionalFormatting>
  <conditionalFormatting sqref="N55">
    <cfRule type="cellIs" dxfId="19" priority="21" operator="equal">
      <formula>0</formula>
    </cfRule>
  </conditionalFormatting>
  <conditionalFormatting sqref="N56">
    <cfRule type="cellIs" dxfId="18" priority="20" operator="equal">
      <formula>0</formula>
    </cfRule>
  </conditionalFormatting>
  <conditionalFormatting sqref="N58">
    <cfRule type="cellIs" dxfId="17" priority="19" operator="equal">
      <formula>0</formula>
    </cfRule>
  </conditionalFormatting>
  <conditionalFormatting sqref="N62">
    <cfRule type="cellIs" dxfId="16" priority="18" operator="equal">
      <formula>0</formula>
    </cfRule>
  </conditionalFormatting>
  <conditionalFormatting sqref="N63">
    <cfRule type="cellIs" dxfId="15" priority="17" operator="equal">
      <formula>0</formula>
    </cfRule>
  </conditionalFormatting>
  <conditionalFormatting sqref="N64">
    <cfRule type="cellIs" dxfId="14" priority="16" operator="equal">
      <formula>0</formula>
    </cfRule>
  </conditionalFormatting>
  <conditionalFormatting sqref="N67">
    <cfRule type="cellIs" dxfId="13" priority="15" operator="equal">
      <formula>0</formula>
    </cfRule>
  </conditionalFormatting>
  <conditionalFormatting sqref="N68">
    <cfRule type="cellIs" dxfId="12" priority="14" operator="equal">
      <formula>0</formula>
    </cfRule>
  </conditionalFormatting>
  <conditionalFormatting sqref="N69">
    <cfRule type="cellIs" dxfId="11" priority="13" operator="equal">
      <formula>0</formula>
    </cfRule>
  </conditionalFormatting>
  <conditionalFormatting sqref="N70">
    <cfRule type="cellIs" dxfId="10" priority="12" operator="equal">
      <formula>0</formula>
    </cfRule>
  </conditionalFormatting>
  <conditionalFormatting sqref="N71">
    <cfRule type="cellIs" dxfId="9" priority="11" operator="equal">
      <formula>0</formula>
    </cfRule>
  </conditionalFormatting>
  <conditionalFormatting sqref="N72">
    <cfRule type="cellIs" dxfId="8" priority="10" operator="equal">
      <formula>0</formula>
    </cfRule>
  </conditionalFormatting>
  <conditionalFormatting sqref="N73">
    <cfRule type="cellIs" dxfId="7" priority="9" operator="equal">
      <formula>0</formula>
    </cfRule>
  </conditionalFormatting>
  <conditionalFormatting sqref="N74">
    <cfRule type="cellIs" dxfId="6" priority="8" operator="equal">
      <formula>0</formula>
    </cfRule>
  </conditionalFormatting>
  <conditionalFormatting sqref="N75">
    <cfRule type="cellIs" dxfId="5" priority="7" operator="equal">
      <formula>0</formula>
    </cfRule>
  </conditionalFormatting>
  <conditionalFormatting sqref="N76">
    <cfRule type="cellIs" dxfId="4" priority="6" operator="equal">
      <formula>0</formula>
    </cfRule>
  </conditionalFormatting>
  <conditionalFormatting sqref="N77">
    <cfRule type="cellIs" dxfId="3" priority="4" operator="equal">
      <formula>0</formula>
    </cfRule>
  </conditionalFormatting>
  <conditionalFormatting sqref="N78">
    <cfRule type="cellIs" dxfId="2" priority="3" operator="equal">
      <formula>0</formula>
    </cfRule>
  </conditionalFormatting>
  <conditionalFormatting sqref="N80">
    <cfRule type="cellIs" dxfId="1" priority="2" operator="equal">
      <formula>0</formula>
    </cfRule>
  </conditionalFormatting>
  <conditionalFormatting sqref="N81">
    <cfRule type="cellIs" dxfId="0" priority="1" operator="equal">
      <formula>0</formula>
    </cfRule>
  </conditionalFormatting>
  <dataValidations count="7">
    <dataValidation type="decimal" operator="lessThanOrEqual" allowBlank="1" showInputMessage="1" showErrorMessage="1" sqref="I17:I106" xr:uid="{00000000-0002-0000-0000-000000000000}">
      <formula1>AD7</formula1>
    </dataValidation>
    <dataValidation type="date" allowBlank="1" showInputMessage="1" showErrorMessage="1" sqref="K17:K106" xr:uid="{00000000-0002-0000-0000-000001000000}">
      <formula1>43466</formula1>
      <formula2>47848</formula2>
    </dataValidation>
    <dataValidation type="list" allowBlank="1" showInputMessage="1" showErrorMessage="1" sqref="D17:D106" xr:uid="{00000000-0002-0000-0000-000002000000}">
      <formula1>$AN$15:$AN$36</formula1>
    </dataValidation>
    <dataValidation type="decimal" operator="greaterThanOrEqual" allowBlank="1" showInputMessage="1" showErrorMessage="1" sqref="J17:J106 H17:H106" xr:uid="{00000000-0002-0000-0000-000003000000}">
      <formula1>0</formula1>
    </dataValidation>
    <dataValidation type="list" allowBlank="1" showInputMessage="1" showErrorMessage="1" sqref="F17:F106" xr:uid="{00000000-0002-0000-0000-000004000000}">
      <formula1>$AN$10:$AN$11</formula1>
    </dataValidation>
    <dataValidation type="list" allowBlank="1" showInputMessage="1" showErrorMessage="1" sqref="E17:E106" xr:uid="{00000000-0002-0000-0000-000005000000}">
      <formula1>$AN$44:$AN$48</formula1>
    </dataValidation>
    <dataValidation type="date" allowBlank="1" showInputMessage="1" showErrorMessage="1" sqref="L17:L106" xr:uid="{D20169F1-3A9C-483C-8997-E4506AB11F04}">
      <formula1>43466</formula1>
      <formula2>47848</formula2>
    </dataValidation>
  </dataValidations>
  <pageMargins left="0.7" right="0.3" top="0.31" bottom="0.22" header="0.19" footer="0.16"/>
  <pageSetup paperSize="9" scale="60" orientation="landscape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text="Erhebungsbogen SKA - Version 2022.01.20 Steiermark" edit="true"/>
    <f:field ref="objsubject" par="" text="" edit="true"/>
    <f:field ref="objcreatedby" par="" text="Kaufmann, Philipp, MA"/>
    <f:field ref="objcreatedat" par="" date="2022-01-25T10:33:07" text="25.01.2022 10:33:07"/>
    <f:field ref="objchangedby" par="" text="Kaufmann, Philipp, MA"/>
    <f:field ref="objmodifiedat" par="" date="2022-01-25T10:37:28" text="25.01.2022 10:37:28"/>
    <f:field ref="doc_FSCFOLIO_1_1001_FieldDocumentNumber" par="" text=""/>
    <f:field ref="doc_FSCFOLIO_1_1001_FieldSubject" par="" text="" edit="true"/>
    <f:field ref="FSCFOLIO_1_1001_FieldCurrentUser" par="" text="Philipp Kaufmann, MA"/>
    <f:field ref="CCAPRECONFIG_15_1001_Objektname" par="" text="Erhebungsbogen SKA - Version 2022.01.20 Steiermark" edit="true"/>
    <f:field ref="CCAPRECONFIG_15_1001_Objektname" par="" text="Erhebungsbogen SKA - Version 2022.01.20 Steiermark" edit="true"/>
    <f:field ref="LSTMKPRECONFIG_1_1001_FieldDistributionListCopy" par="" text="1. Mag. Sandra Pfund, Haideggerweg 3, 8044 Graz, per E-Mail&#10;" multiline="true"/>
    <f:field ref="LSTMKPRECONFIG_1_1001_FieldDistributionList" par="" text="1. Mag. Daniela Dirnböck, Haideggerweg 3, 8044 Graz, per E-Mail&#10;2. Mag. Sandra Pfund, Haideggerweg 3, 8044 Graz, per E-Mail&#10;" multiline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LSTMKPRECONFIG_1_1001_FieldDistributionListCopy" text="Ergeht abschriftlich an"/>
    <f:field ref="LSTMKPRECONFIG_1_1001_FieldDistributionList" text="Ergeht an"/>
  </f:display>
  <f:display par="" text="Serienbrief">
    <f:field ref="doc_FSCFOLIO_1_1001_FieldDocumentNumber" text="Dokument Nummer"/>
    <f:field ref="doc_FSCFOLIO_1_1001_FieldSubject" text="Betreff"/>
  </f:display>
  <f:record inx="1">
    <f:field ref="CCAPRECONFIG_15_1001_Beilagenanzahl" par="" text=""/>
    <f:field ref="CCAPRECONFIG_15_1001_Anrede" par="" text="Sehr geehrte Frau Mag. Dirnböck" edit="true"/>
    <f:field ref="CCAPRECONFIG_15_1001_Anrede_Briefkopf" par="" text="Frau Mag. Daniela Dirnböck "/>
    <f:field ref="CCAPRECONFIG_15_1001_Geschlecht_Anrede" par="" text="Frau "/>
    <f:field ref="CCAPRECONFIG_15_1001_Titel" par="" text="Mag." edit="true"/>
    <f:field ref="CCAPRECONFIG_15_1001_Nachgestellter_Titel" par="" text="" edit="true"/>
    <f:field ref="CCAPRECONFIG_15_1001_Vorname" par="" text="Daniela" edit="true"/>
    <f:field ref="CCAPRECONFIG_15_1001_Nachname" par="" text="Dirnböck" edit="true"/>
    <f:field ref="CCAPRECONFIG_15_1001_zH" par="" text="" edit="true"/>
    <f:field ref="CCAPRECONFIG_15_1001_Geschlecht" par="" text="Weiblich"/>
    <f:field ref="CCAPRECONFIG_15_1001_Strasse" par="" text="Haideggerweg"/>
    <f:field ref="CCAPRECONFIG_15_1001_Hausnummer" par="" text="3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44"/>
    <f:field ref="CCAPRECONFIG_15_1001_Ort" par="" text="Graz"/>
    <f:field ref="CCAPRECONFIG_15_1001_Land" par="" text=""/>
    <f:field ref="CCAPRECONFIG_15_1001_Email" par="" text="d.dirnboeck@sanlas.at"/>
    <f:field ref="CCAPRECONFIG_15_1001_Postalische_Adresse" par="" text="Frau&#10;Mag. Daniela Dirnböck&#10;Haideggerweg 3&#10;8044 Graz"/>
    <f:field ref="CCAPRECONFIG_15_1001_Adresse" par="" text="Haideggerweg 3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display par="" text="Serialcontext &gt; Adressat/innen">
    <f:field ref="CCAPRECONFIG_15_1001_Beilagenanzahl" text="Anzahl der Beilagen"/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AntwortReferenz" text=""/>
  </f:display>
  <f:record inx="2">
    <f:field ref="CCAPRECONFIG_15_1001_Beilagenanzahl" par="" text=""/>
    <f:field ref="CCAPRECONFIG_15_1001_Anrede" par="" text="Sehr geehrte Frau Mag. Pfund" edit="true"/>
    <f:field ref="CCAPRECONFIG_15_1001_Anrede_Briefkopf" par="" text="Mag. Sandra Pfund "/>
    <f:field ref="CCAPRECONFIG_15_1001_Geschlecht_Anrede" par="" text=""/>
    <f:field ref="CCAPRECONFIG_15_1001_Titel" par="" text="Mag." edit="true"/>
    <f:field ref="CCAPRECONFIG_15_1001_Nachgestellter_Titel" par="" text="" edit="true"/>
    <f:field ref="CCAPRECONFIG_15_1001_Vorname" par="" text="Sandra" edit="true"/>
    <f:field ref="CCAPRECONFIG_15_1001_Nachname" par="" text="Pfund" edit="true"/>
    <f:field ref="CCAPRECONFIG_15_1001_zH" par="" text="" edit="true"/>
    <f:field ref="CCAPRECONFIG_15_1001_Geschlecht" par="" text=""/>
    <f:field ref="CCAPRECONFIG_15_1001_Strasse" par="" text="Haideggerweg"/>
    <f:field ref="CCAPRECONFIG_15_1001_Hausnummer" par="" text="3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44"/>
    <f:field ref="CCAPRECONFIG_15_1001_Ort" par="" text="Graz"/>
    <f:field ref="CCAPRECONFIG_15_1001_Land" par="" text=""/>
    <f:field ref="CCAPRECONFIG_15_1001_Email" par="" text="s.pfund@sanlas.at"/>
    <f:field ref="CCAPRECONFIG_15_1001_Postalische_Adresse" par="" text="Mag. Sandra Pfund&#10;Haideggerweg 3&#10;8044 Graz"/>
    <f:field ref="CCAPRECONFIG_15_1001_Adresse" par="" text="Haideggerweg 3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2) Personal</vt:lpstr>
    </vt:vector>
  </TitlesOfParts>
  <Company>Amt der OÖ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Kaufmann Philipp</cp:lastModifiedBy>
  <cp:lastPrinted>2022-02-07T16:00:57Z</cp:lastPrinted>
  <dcterms:created xsi:type="dcterms:W3CDTF">2005-07-28T12:58:28Z</dcterms:created>
  <dcterms:modified xsi:type="dcterms:W3CDTF">2025-01-16T14:28:16Z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>Sehr geehrte Frau Mag. Dirnböck</vt:lpwstr>
  </property>
  <property fmtid="{D5CDD505-2E9C-101B-9397-08002B2CF9AE}" pid="3" name="FSC#CFG@2108.100:dpFirstAddresseeName">
    <vt:lpwstr>Dirnböck</vt:lpwstr>
  </property>
  <property fmtid="{D5CDD505-2E9C-101B-9397-08002B2CF9AE}" pid="4" name="FSC#CFG@2108.100:dpFirstAddresseeFirstname">
    <vt:lpwstr>Daniela</vt:lpwstr>
  </property>
  <property fmtid="{D5CDD505-2E9C-101B-9397-08002B2CF9AE}" pid="5" name="FSC#CFG@2108.100:dpFirstAddresseeOrgName">
    <vt:lpwstr/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>Haideggerweg</vt:lpwstr>
  </property>
  <property fmtid="{D5CDD505-2E9C-101B-9397-08002B2CF9AE}" pid="9" name="FSC#CFG@2108.100:dpFirstAddresseeStreetNumber">
    <vt:lpwstr>3</vt:lpwstr>
  </property>
  <property fmtid="{D5CDD505-2E9C-101B-9397-08002B2CF9AE}" pid="10" name="FSC#CFG@2108.100:dpFirstAddresseeZipcode">
    <vt:lpwstr>8044</vt:lpwstr>
  </property>
  <property fmtid="{D5CDD505-2E9C-101B-9397-08002B2CF9AE}" pid="11" name="FSC#CFG@2108.100:dpFirstAddresseeCity">
    <vt:lpwstr>Graz</vt:lpwstr>
  </property>
  <property fmtid="{D5CDD505-2E9C-101B-9397-08002B2CF9AE}" pid="12" name="FSC#CFG@2108.100:dpPersEmail">
    <vt:lpwstr>d.dirnboeck@sanlas.at</vt:lpwstr>
  </property>
  <property fmtid="{D5CDD505-2E9C-101B-9397-08002B2CF9AE}" pid="13" name="FSC#CFG@2108.100:dpApproverGender">
    <vt:lpwstr>männlich</vt:lpwstr>
  </property>
  <property fmtid="{D5CDD505-2E9C-101B-9397-08002B2CF9AE}" pid="14" name="FSC#CFG@2108.100:dpFileResponsibleGender">
    <vt:lpwstr>Leiter</vt:lpwstr>
  </property>
  <property fmtid="{D5CDD505-2E9C-101B-9397-08002B2CF9AE}" pid="15" name="FSC#CFG@2108.100:dpFileResponsibleGenderBH">
    <vt:lpwstr>BEZIRKSHAUPTMANN</vt:lpwstr>
  </property>
  <property fmtid="{D5CDD505-2E9C-101B-9397-08002B2CF9AE}" pid="16" name="FSC#CFG@2108.100:dpFileResponsibleFAX">
    <vt:lpwstr>+43 (316) 877-3373</vt:lpwstr>
  </property>
  <property fmtid="{D5CDD505-2E9C-101B-9397-08002B2CF9AE}" pid="17" name="FSC#CFG@2108.100:dpFileResponsibleEmail">
    <vt:lpwstr>philipp.kaufmann@stmk.gv.at</vt:lpwstr>
  </property>
  <property fmtid="{D5CDD505-2E9C-101B-9397-08002B2CF9AE}" pid="18" name="FSC#CFG@2108.100:dpFileResponsibleAddrCity">
    <vt:lpwstr>Graz</vt:lpwstr>
  </property>
  <property fmtid="{D5CDD505-2E9C-101B-9397-08002B2CF9AE}" pid="19" name="FSC#CFG@2108.100:dpFileResponsibleAddrZipCode">
    <vt:lpwstr>8010</vt:lpwstr>
  </property>
  <property fmtid="{D5CDD505-2E9C-101B-9397-08002B2CF9AE}" pid="20" name="FSC#CFG@2108.100:dpFileResponsibleAddrStreet">
    <vt:lpwstr>Friedrichgasse 9</vt:lpwstr>
  </property>
  <property fmtid="{D5CDD505-2E9C-101B-9397-08002B2CF9AE}" pid="21" name="FSC#LSTMKPRECONFIG@1.1001:PageChargessumbrutto">
    <vt:lpwstr>0,00</vt:lpwstr>
  </property>
  <property fmtid="{D5CDD505-2E9C-101B-9397-08002B2CF9AE}" pid="22" name="FSC#LSTMKPRECONFIG@1.1001:PageChargessumnetto">
    <vt:lpwstr>0,00</vt:lpwstr>
  </property>
  <property fmtid="{D5CDD505-2E9C-101B-9397-08002B2CF9AE}" pid="23" name="FSC#LSTMKPRECONFIG@1.1001:PageChargessumvat">
    <vt:lpwstr>0,00</vt:lpwstr>
  </property>
  <property fmtid="{D5CDD505-2E9C-101B-9397-08002B2CF9AE}" pid="24" name="FSC#CFG@2108.100:dpAcceptDraftList">
    <vt:lpwstr/>
  </property>
  <property fmtid="{D5CDD505-2E9C-101B-9397-08002B2CF9AE}" pid="25" name="FSC#CFG@2108.100:dpAcceptDraft">
    <vt:lpwstr/>
  </property>
  <property fmtid="{D5CDD505-2E9C-101B-9397-08002B2CF9AE}" pid="26" name="FSC#CFG@2108.100:DistributionListTest">
    <vt:lpwstr>1.	Mag. Daniela Dirnböck, Haideggerweg 3, 8044 Graz, per E-Mail_x000d_
2.	Mag. Sandra Pfund, Haideggerweg 3, 8044 Graz, per E-Mail_x000d_
</vt:lpwstr>
  </property>
  <property fmtid="{D5CDD505-2E9C-101B-9397-08002B2CF9AE}" pid="27" name="FSC#CFG@2108.100:dpAddresseeIBAN">
    <vt:lpwstr/>
  </property>
  <property fmtid="{D5CDD505-2E9C-101B-9397-08002B2CF9AE}" pid="28" name="FSC#CFG@2108.100:dpAddresseeBIC">
    <vt:lpwstr/>
  </property>
  <property fmtid="{D5CDD505-2E9C-101B-9397-08002B2CF9AE}" pid="29" name="FSC#CFG@2108.100:dpViewedList">
    <vt:lpwstr/>
  </property>
  <property fmtid="{D5CDD505-2E9C-101B-9397-08002B2CF9AE}" pid="30" name="FSC#CFG@2108.100:dpSubjAreaBasenr">
    <vt:lpwstr>GH-PF.01</vt:lpwstr>
  </property>
  <property fmtid="{D5CDD505-2E9C-101B-9397-08002B2CF9AE}" pid="31" name="FSC#CFG@2108.100:dpRelatedReference">
    <vt:lpwstr/>
  </property>
  <property fmtid="{D5CDD505-2E9C-101B-9397-08002B2CF9AE}" pid="32" name="FSC#CFG@2108.100:dpfilerelatedfile">
    <vt:lpwstr/>
  </property>
  <property fmtid="{D5CDD505-2E9C-101B-9397-08002B2CF9AE}" pid="33" name="FSC#CFG@2108.100:dpRelatedtoSubfileopenedat">
    <vt:lpwstr/>
  </property>
  <property fmtid="{D5CDD505-2E9C-101B-9397-08002B2CF9AE}" pid="34" name="FSC#CFG@2108.100:dpSubjectAreaFileSubject">
    <vt:lpwstr>Betreuungsheim Neutillmitsch - Valorisierung/Tagsatzerhöhung</vt:lpwstr>
  </property>
  <property fmtid="{D5CDD505-2E9C-101B-9397-08002B2CF9AE}" pid="35" name="FSC#CFG@2108.100:dpSubjectAreaFileObjmlname">
    <vt:lpwstr/>
  </property>
  <property fmtid="{D5CDD505-2E9C-101B-9397-08002B2CF9AE}" pid="36" name="FSC#CFG@2108.100:dpAdresseeOrgAuthorityId">
    <vt:lpwstr/>
  </property>
  <property fmtid="{D5CDD505-2E9C-101B-9397-08002B2CF9AE}" pid="37" name="FSC#CFG@2108.100:dpIncattachments">
    <vt:lpwstr/>
  </property>
  <property fmtid="{D5CDD505-2E9C-101B-9397-08002B2CF9AE}" pid="38" name="FSC#CFG@2108.100:dpFirstAddresseeFileTitleFullNamePostTitle_textfield">
    <vt:lpwstr/>
  </property>
  <property fmtid="{D5CDD505-2E9C-101B-9397-08002B2CF9AE}" pid="39" name="FSC#CFG@2108.100:dpFirstAddresseeFileOrgName_textfield">
    <vt:lpwstr/>
  </property>
  <property fmtid="{D5CDD505-2E9C-101B-9397-08002B2CF9AE}" pid="40" name="FSC#CFG@2108.100:dpFirstAddresseeFileDateofBirth_textfield">
    <vt:lpwstr/>
  </property>
  <property fmtid="{D5CDD505-2E9C-101B-9397-08002B2CF9AE}" pid="41" name="FSC#CFG@2108.100:dpFirstAddresseeGenderShort">
    <vt:lpwstr/>
  </property>
  <property fmtid="{D5CDD505-2E9C-101B-9397-08002B2CF9AE}" pid="42" name="FSC#CFG@2108.100:dpFirstAddresseeGenderShortHerr">
    <vt:lpwstr/>
  </property>
  <property fmtid="{D5CDD505-2E9C-101B-9397-08002B2CF9AE}" pid="43" name="FSC#CFG@2108.100:dpFirstAddresseeGenderPronom">
    <vt:lpwstr/>
  </property>
  <property fmtid="{D5CDD505-2E9C-101B-9397-08002B2CF9AE}" pid="44" name="FSC#CFG@2108.100:dpFirstAddresseeFileAddresse">
    <vt:lpwstr/>
  </property>
  <property fmtid="{D5CDD505-2E9C-101B-9397-08002B2CF9AE}" pid="45" name="FSC#CFG@2108.100:dpFirstAddresseeFileAdditional1_textfield">
    <vt:lpwstr/>
  </property>
  <property fmtid="{D5CDD505-2E9C-101B-9397-08002B2CF9AE}" pid="46" name="FSC#CFG@2108.100:dpSecondAddresseeFileTitleFullNamePostTitle_textfield">
    <vt:lpwstr/>
  </property>
  <property fmtid="{D5CDD505-2E9C-101B-9397-08002B2CF9AE}" pid="47" name="FSC#CFG@2108.100:dpSecondAddresseeFileOrgName_textfield">
    <vt:lpwstr/>
  </property>
  <property fmtid="{D5CDD505-2E9C-101B-9397-08002B2CF9AE}" pid="48" name="FSC#CFG@2108.100:dpSecondAddresseeFileZH_textfield">
    <vt:lpwstr/>
  </property>
  <property fmtid="{D5CDD505-2E9C-101B-9397-08002B2CF9AE}" pid="49" name="FSC#CFG@2108.100:dpSecondAddresseeFileAdditional1_textfield">
    <vt:lpwstr/>
  </property>
  <property fmtid="{D5CDD505-2E9C-101B-9397-08002B2CF9AE}" pid="50" name="FSC#CFG@2108.100:dpGStsubfileopenedat">
    <vt:lpwstr>25.01.2022</vt:lpwstr>
  </property>
  <property fmtid="{D5CDD505-2E9C-101B-9397-08002B2CF9AE}" pid="51" name="FSC#CFG@2108.100:dpAkt_1st_KGNr">
    <vt:lpwstr/>
  </property>
  <property fmtid="{D5CDD505-2E9C-101B-9397-08002B2CF9AE}" pid="52" name="FSC#CFG@2108.100:dpAkt_2nd_KGNr">
    <vt:lpwstr/>
  </property>
  <property fmtid="{D5CDD505-2E9C-101B-9397-08002B2CF9AE}" pid="53" name="FSC#CFG@2108.100:dpAkt_3rd_KGNr">
    <vt:lpwstr/>
  </property>
  <property fmtid="{D5CDD505-2E9C-101B-9397-08002B2CF9AE}" pid="54" name="FSC#CFG@2108.100:dpAkt_1st_KGName">
    <vt:lpwstr/>
  </property>
  <property fmtid="{D5CDD505-2E9C-101B-9397-08002B2CF9AE}" pid="55" name="FSC#CFG@2108.100:dpAkt_2nd_KGName">
    <vt:lpwstr/>
  </property>
  <property fmtid="{D5CDD505-2E9C-101B-9397-08002B2CF9AE}" pid="56" name="FSC#CFG@2108.100:dpAkt_3rd_KGName">
    <vt:lpwstr/>
  </property>
  <property fmtid="{D5CDD505-2E9C-101B-9397-08002B2CF9AE}" pid="57" name="FSC#CFG@2108.100:dpAkt_1st_Einlagezahl">
    <vt:lpwstr/>
  </property>
  <property fmtid="{D5CDD505-2E9C-101B-9397-08002B2CF9AE}" pid="58" name="FSC#CFG@2108.100:dpAkt_2nd_Einlagezahl">
    <vt:lpwstr/>
  </property>
  <property fmtid="{D5CDD505-2E9C-101B-9397-08002B2CF9AE}" pid="59" name="FSC#CFG@2108.100:dpAkt_3rd_Einlagezahl">
    <vt:lpwstr/>
  </property>
  <property fmtid="{D5CDD505-2E9C-101B-9397-08002B2CF9AE}" pid="60" name="FSC#CFG@2108.100:dpAkt_1st_Grundstuecknr">
    <vt:lpwstr/>
  </property>
  <property fmtid="{D5CDD505-2E9C-101B-9397-08002B2CF9AE}" pid="61" name="FSC#CFG@2108.100:dpAkt_2nd_Grundstuecknr">
    <vt:lpwstr/>
  </property>
  <property fmtid="{D5CDD505-2E9C-101B-9397-08002B2CF9AE}" pid="62" name="FSC#CFG@2108.100:dpAkt_3rd_Grundstuecknr">
    <vt:lpwstr/>
  </property>
  <property fmtid="{D5CDD505-2E9C-101B-9397-08002B2CF9AE}" pid="63" name="FSC#CFG@2108.100:dpGST_1st_KGNr">
    <vt:lpwstr/>
  </property>
  <property fmtid="{D5CDD505-2E9C-101B-9397-08002B2CF9AE}" pid="64" name="FSC#CFG@2108.100:dpGST_2nd_KGNr">
    <vt:lpwstr/>
  </property>
  <property fmtid="{D5CDD505-2E9C-101B-9397-08002B2CF9AE}" pid="65" name="FSC#CFG@2108.100:dpGST_3rd_KGNr">
    <vt:lpwstr/>
  </property>
  <property fmtid="{D5CDD505-2E9C-101B-9397-08002B2CF9AE}" pid="66" name="FSC#CFG@2108.100:dpGST_1st_KGName">
    <vt:lpwstr/>
  </property>
  <property fmtid="{D5CDD505-2E9C-101B-9397-08002B2CF9AE}" pid="67" name="FSC#CFG@2108.100:dpGST_2nd_KGName">
    <vt:lpwstr/>
  </property>
  <property fmtid="{D5CDD505-2E9C-101B-9397-08002B2CF9AE}" pid="68" name="FSC#CFG@2108.100:dpGST_3rd_KGName">
    <vt:lpwstr/>
  </property>
  <property fmtid="{D5CDD505-2E9C-101B-9397-08002B2CF9AE}" pid="69" name="FSC#CFG@2108.100:dpGST_1st_Einlagezahl">
    <vt:lpwstr/>
  </property>
  <property fmtid="{D5CDD505-2E9C-101B-9397-08002B2CF9AE}" pid="70" name="FSC#CFG@2108.100:dpGST_2nd_Einlagezahl">
    <vt:lpwstr/>
  </property>
  <property fmtid="{D5CDD505-2E9C-101B-9397-08002B2CF9AE}" pid="71" name="FSC#CFG@2108.100:dpGST_3rd_Einlagezahl">
    <vt:lpwstr/>
  </property>
  <property fmtid="{D5CDD505-2E9C-101B-9397-08002B2CF9AE}" pid="72" name="FSC#CFG@2108.100:dpGST_1st_Grundstuecknr">
    <vt:lpwstr/>
  </property>
  <property fmtid="{D5CDD505-2E9C-101B-9397-08002B2CF9AE}" pid="73" name="FSC#CFG@2108.100:dpGST_2nd_Grundstuecknr">
    <vt:lpwstr/>
  </property>
  <property fmtid="{D5CDD505-2E9C-101B-9397-08002B2CF9AE}" pid="74" name="FSC#CFG@2108.100:dpGST_3rd_Grundstuecknr">
    <vt:lpwstr/>
  </property>
  <property fmtid="{D5CDD505-2E9C-101B-9397-08002B2CF9AE}" pid="75" name="FSC#CFG@2108.100:DepartmentPhone">
    <vt:lpwstr>+43 (316) 877-4400</vt:lpwstr>
  </property>
  <property fmtid="{D5CDD505-2E9C-101B-9397-08002B2CF9AE}" pid="76" name="FSC#LSTMKPRECONFIG@1.1001:OperatingDepartment">
    <vt:lpwstr>Abteilung 8 Gesundheit und Pflege</vt:lpwstr>
  </property>
  <property fmtid="{D5CDD505-2E9C-101B-9397-08002B2CF9AE}" pid="77" name="FSC#LSTMKPRECONFIG@1.1001:Office">
    <vt:lpwstr>Abteilung 8 Gesundheit und Pflege FA Gesundheit und Pflegemanagement - Referat Pflegemanagement</vt:lpwstr>
  </property>
  <property fmtid="{D5CDD505-2E9C-101B-9397-08002B2CF9AE}" pid="78" name="FSC#LSTMKPRECONFIG@1.1001:Agent">
    <vt:lpwstr>Philipp Kaufmann, MA</vt:lpwstr>
  </property>
  <property fmtid="{D5CDD505-2E9C-101B-9397-08002B2CF9AE}" pid="79" name="FSC#LSTMKPRECONFIG@1.1001:AgentPhone">
    <vt:lpwstr>+43 (316) 877-4507</vt:lpwstr>
  </property>
  <property fmtid="{D5CDD505-2E9C-101B-9397-08002B2CF9AE}" pid="80" name="FSC#LSTMKPRECONFIG@1.1001:AgentFax">
    <vt:lpwstr>+43 (316) 877-3373</vt:lpwstr>
  </property>
  <property fmtid="{D5CDD505-2E9C-101B-9397-08002B2CF9AE}" pid="81" name="FSC#LSTMKPRECONFIG@1.1001:DepartmentFax">
    <vt:lpwstr>+43 (316) 877-3373</vt:lpwstr>
  </property>
  <property fmtid="{D5CDD505-2E9C-101B-9397-08002B2CF9AE}" pid="82" name="FSC#LSTMKPRECONFIG@1.1001:DepartmentEMail">
    <vt:lpwstr>pflegemanagement@stmk.gv.at</vt:lpwstr>
  </property>
  <property fmtid="{D5CDD505-2E9C-101B-9397-08002B2CF9AE}" pid="83" name="FSC#LSTMKPRECONFIG@1.1001:SubfileDate">
    <vt:lpwstr>25.01.2022</vt:lpwstr>
  </property>
  <property fmtid="{D5CDD505-2E9C-101B-9397-08002B2CF9AE}" pid="84" name="FSC#LSTMKPRECONFIG@1.1001:SubfileSubject">
    <vt:lpwstr>Betreuungsheim Neutillmitsch - Erhebungsbogen inkl. Kostenstelle Ärzte</vt:lpwstr>
  </property>
  <property fmtid="{D5CDD505-2E9C-101B-9397-08002B2CF9AE}" pid="85" name="FSC#LSTMKPRECONFIG@1.1001:SubfileSubjectPart2">
    <vt:lpwstr/>
  </property>
  <property fmtid="{D5CDD505-2E9C-101B-9397-08002B2CF9AE}" pid="86" name="FSC#LSTMKPRECONFIG@1.1001:SubfileNotice">
    <vt:lpwstr/>
  </property>
  <property fmtid="{D5CDD505-2E9C-101B-9397-08002B2CF9AE}" pid="87" name="FSC#LSTMKPRECONFIG@1.1001:DepartmentZipCode">
    <vt:lpwstr>8010</vt:lpwstr>
  </property>
  <property fmtid="{D5CDD505-2E9C-101B-9397-08002B2CF9AE}" pid="88" name="FSC#LSTMKPRECONFIG@1.1001:DepartmentCountry">
    <vt:lpwstr/>
  </property>
  <property fmtid="{D5CDD505-2E9C-101B-9397-08002B2CF9AE}" pid="89" name="FSC#LSTMKPRECONFIG@1.1001:DepartmentCity">
    <vt:lpwstr>Graz</vt:lpwstr>
  </property>
  <property fmtid="{D5CDD505-2E9C-101B-9397-08002B2CF9AE}" pid="90" name="FSC#LSTMKPRECONFIG@1.1001:DepartmentStreet">
    <vt:lpwstr>Friedrichgasse 9</vt:lpwstr>
  </property>
  <property fmtid="{D5CDD505-2E9C-101B-9397-08002B2CF9AE}" pid="91" name="FSC#LSTMKPRECONFIG@1.1001:DepartmentOfficeHours">
    <vt:lpwstr>Montag bis Freitag von 8:00 bis 12:30 Uhr und nach Terminvereinbarung</vt:lpwstr>
  </property>
  <property fmtid="{D5CDD505-2E9C-101B-9397-08002B2CF9AE}" pid="92" name="FSC#LSTMKPRECONFIG@1.1001:DepartmentBusStop">
    <vt:lpwstr/>
  </property>
  <property fmtid="{D5CDD505-2E9C-101B-9397-08002B2CF9AE}" pid="93" name="FSC#LSTMKPRECONFIG@1.1001:DepartmentDVR">
    <vt:lpwstr>https://datenschutz.stmk.gv.at</vt:lpwstr>
  </property>
  <property fmtid="{D5CDD505-2E9C-101B-9397-08002B2CF9AE}" pid="94" name="FSC#LSTMKPRECONFIG@1.1001:DepartmentUID">
    <vt:lpwstr>ATU37001007</vt:lpwstr>
  </property>
  <property fmtid="{D5CDD505-2E9C-101B-9397-08002B2CF9AE}" pid="95" name="FSC#LSTMKPRECONFIG@1.1001:DepartmentGroup">
    <vt:lpwstr>AMT DER STEIERMÄRKISCHEN LANDESREGIERUNG</vt:lpwstr>
  </property>
  <property fmtid="{D5CDD505-2E9C-101B-9397-08002B2CF9AE}" pid="96" name="FSC#LSTMKPRECONFIG@1.1001:OperatingDepartmentDesc">
    <vt:lpwstr>Fachabteilung Gesundheit und Pflegemanagement</vt:lpwstr>
  </property>
  <property fmtid="{D5CDD505-2E9C-101B-9397-08002B2CF9AE}" pid="97" name="FSC#LSTMKPRECONFIG@1.1001:OfficeDesc">
    <vt:lpwstr>Referat Pflegemanagement</vt:lpwstr>
  </property>
  <property fmtid="{D5CDD505-2E9C-101B-9397-08002B2CF9AE}" pid="98" name="FSC#LSTMKPRECONFIG@1.1001:SubfileReference">
    <vt:lpwstr>ABT08GP-175385/2021-7</vt:lpwstr>
  </property>
  <property fmtid="{D5CDD505-2E9C-101B-9397-08002B2CF9AE}" pid="99" name="FSC#LSTMKPRECONFIG@1.1001:Clause">
    <vt:lpwstr>Der Fachabteilungsleiter i.V.</vt:lpwstr>
  </property>
  <property fmtid="{D5CDD505-2E9C-101B-9397-08002B2CF9AE}" pid="100" name="FSC#LSTMKPRECONFIG@1.1001:ClauseUser">
    <vt:lpwstr>Der Fachabteilungsleiter i.V.</vt:lpwstr>
  </property>
  <property fmtid="{D5CDD505-2E9C-101B-9397-08002B2CF9AE}" pid="101" name="FSC#LSTMKPRECONFIG@1.1001:ExternalFile">
    <vt:lpwstr/>
  </property>
  <property fmtid="{D5CDD505-2E9C-101B-9397-08002B2CF9AE}" pid="102" name="FSC#LSTMKPRECONFIG@1.1001:ApprovedSignature">
    <vt:lpwstr>Philipp Kaufmann, MA</vt:lpwstr>
  </property>
  <property fmtid="{D5CDD505-2E9C-101B-9397-08002B2CF9AE}" pid="103" name="FSC#LSTMKPRECONFIG@1.1001:ApprovalList">
    <vt:lpwstr>Philipp Kaufmann, MA</vt:lpwstr>
  </property>
  <property fmtid="{D5CDD505-2E9C-101B-9397-08002B2CF9AE}" pid="104" name="FSC#LSTMKPRECONFIG@1.1001:ApprovedAt">
    <vt:lpwstr>25.01.2022</vt:lpwstr>
  </property>
  <property fmtid="{D5CDD505-2E9C-101B-9397-08002B2CF9AE}" pid="105" name="FSC#LSTMKPRECONFIG@1.1001:AuthoritySigned">
    <vt:lpwstr/>
  </property>
  <property fmtid="{D5CDD505-2E9C-101B-9397-08002B2CF9AE}" pid="106" name="FSC#LSTMKFA1B@15.1300:DistributionList">
    <vt:lpwstr>1.	Mag. Daniela Dirnböck, Haideggerweg 3, 8044 Graz, per E-Mail_x000d_
2.	Mag. Sandra Pfund, Haideggerweg 3, 8044 Graz, per E-Mail_x000d_
</vt:lpwstr>
  </property>
  <property fmtid="{D5CDD505-2E9C-101B-9397-08002B2CF9AE}" pid="107" name="FSC#LSTMKFA1B@15.1300:DistributionListCopy">
    <vt:lpwstr>1.	Mag. Sandra Pfund, Haideggerweg 3, 8044 Graz, per E-Mail_x000d_
</vt:lpwstr>
  </property>
  <property fmtid="{D5CDD505-2E9C-101B-9397-08002B2CF9AE}" pid="108" name="FSC#LSTMKPRECONFIG@1.1001:DistributionListCopyGISA">
    <vt:lpwstr>1.	Mag. Sandra Pfund, Haideggerweg 3, 8044 Graz, per E-Mail_x000d_
</vt:lpwstr>
  </property>
  <property fmtid="{D5CDD505-2E9C-101B-9397-08002B2CF9AE}" pid="109" name="FSC#LSTMKA5@15.1300:FileResporg">
    <vt:lpwstr>Abteilung 8 Gesundheit und Pflege FA Gesundheit und Pflegemanagement - Referat Pflegemanagement</vt:lpwstr>
  </property>
  <property fmtid="{D5CDD505-2E9C-101B-9397-08002B2CF9AE}" pid="110" name="FSC#LSTMKA5@15.1300:SubfileResporg">
    <vt:lpwstr>Abteilung 8 Gesundheit und Pflege FA Gesundheit und Pflegemanagement - Referat Pflegemanagement</vt:lpwstr>
  </property>
  <property fmtid="{D5CDD505-2E9C-101B-9397-08002B2CF9AE}" pid="111" name="FSC#LSTMKA5@15.1300:dpSubfileNr">
    <vt:lpwstr>7</vt:lpwstr>
  </property>
  <property fmtid="{D5CDD505-2E9C-101B-9397-08002B2CF9AE}" pid="112" name="FSC#LSTMKPRECONFIG@1.1001:dpSalutation">
    <vt:lpwstr>Sehr geehrte Frau Mag. Dirnböck</vt:lpwstr>
  </property>
  <property fmtid="{D5CDD505-2E9C-101B-9397-08002B2CF9AE}" pid="113" name="FSC#LSTMKA5@15.1300:dpPersSalutation">
    <vt:lpwstr>Sehr geehrte Frau </vt:lpwstr>
  </property>
  <property fmtid="{D5CDD505-2E9C-101B-9397-08002B2CF9AE}" pid="114" name="FSC#LSTMKA5@15.1300:dpPersFunkTitle">
    <vt:lpwstr/>
  </property>
  <property fmtid="{D5CDD505-2E9C-101B-9397-08002B2CF9AE}" pid="115" name="FSC#LSTMKA5@15.1300:dpPersUserTitle">
    <vt:lpwstr>Mag.</vt:lpwstr>
  </property>
  <property fmtid="{D5CDD505-2E9C-101B-9397-08002B2CF9AE}" pid="116" name="FSC#LSTMKA5@15.1300:dpPersFirstName">
    <vt:lpwstr>Daniela</vt:lpwstr>
  </property>
  <property fmtid="{D5CDD505-2E9C-101B-9397-08002B2CF9AE}" pid="117" name="FSC#LSTMKA5@15.1300:dpPersName">
    <vt:lpwstr>Dirnböck</vt:lpwstr>
  </property>
  <property fmtid="{D5CDD505-2E9C-101B-9397-08002B2CF9AE}" pid="118" name="FSC#LSTMKA5@15.1300:dpPersonnelNr">
    <vt:lpwstr/>
  </property>
  <property fmtid="{D5CDD505-2E9C-101B-9397-08002B2CF9AE}" pid="119" name="FSC#LSTMKA5@15.1300:dpPersJobTitle">
    <vt:lpwstr/>
  </property>
  <property fmtid="{D5CDD505-2E9C-101B-9397-08002B2CF9AE}" pid="120" name="FSC#LSTMKA5@15.1300:FirstAddresseeDateOfBirth">
    <vt:lpwstr/>
  </property>
  <property fmtid="{D5CDD505-2E9C-101B-9397-08002B2CF9AE}" pid="121" name="FSC#LSTMKA5@15.1300:FirstAddresseeJob">
    <vt:lpwstr>Frau_x000d_
Mag. Daniela Dirnböck_x000d_
Haideggerweg 3_x000d_
8044 Graz</vt:lpwstr>
  </property>
  <property fmtid="{D5CDD505-2E9C-101B-9397-08002B2CF9AE}" pid="122" name="FSC#LSTMKA5@15.1300:FirstAddresseePrivate">
    <vt:lpwstr/>
  </property>
  <property fmtid="{D5CDD505-2E9C-101B-9397-08002B2CF9AE}" pid="123" name="FSC#LSTMKA5@15.1300:FirstAddresseeAddressPrivateWN">
    <vt:lpwstr/>
  </property>
  <property fmtid="{D5CDD505-2E9C-101B-9397-08002B2CF9AE}" pid="124" name="FSC#LSTMKA5@15.1300:FirstAddresseeFile">
    <vt:lpwstr/>
  </property>
  <property fmtid="{D5CDD505-2E9C-101B-9397-08002B2CF9AE}" pid="125" name="FSC#LSTMKA5@15.1300:FirstAddresseeFileAddress">
    <vt:lpwstr/>
  </property>
  <property fmtid="{D5CDD505-2E9C-101B-9397-08002B2CF9AE}" pid="126" name="FSC#LSTMKA5@15.1300:FirstAddresseeFileAddressPrivate">
    <vt:lpwstr/>
  </property>
  <property fmtid="{D5CDD505-2E9C-101B-9397-08002B2CF9AE}" pid="127" name="FSC#LSTMKPRECONFIG@1.1001:FileELAKKey">
    <vt:lpwstr/>
  </property>
  <property fmtid="{D5CDD505-2E9C-101B-9397-08002B2CF9AE}" pid="128" name="FSC#LSTMKERS@15.1700:DecisionDate">
    <vt:lpwstr/>
  </property>
  <property fmtid="{D5CDD505-2E9C-101B-9397-08002B2CF9AE}" pid="129" name="FSC#LSTMKERS@15.1700:CaucusNumber">
    <vt:lpwstr/>
  </property>
  <property fmtid="{D5CDD505-2E9C-101B-9397-08002B2CF9AE}" pid="130" name="FSC#LSTMKERS@15.1700:BureauHead">
    <vt:lpwstr/>
  </property>
  <property fmtid="{D5CDD505-2E9C-101B-9397-08002B2CF9AE}" pid="131" name="FSC#LSTMKERS@15.1700:FurtherRelations">
    <vt:lpwstr/>
  </property>
  <property fmtid="{D5CDD505-2E9C-101B-9397-08002B2CF9AE}" pid="132" name="FSC#COOELAK@1.1001:Subject">
    <vt:lpwstr>Betreuungsheim Neutillmitsch - Valorisierung/Tagsatzerhöhung</vt:lpwstr>
  </property>
  <property fmtid="{D5CDD505-2E9C-101B-9397-08002B2CF9AE}" pid="133" name="FSC#COOELAK@1.1001:FileReference">
    <vt:lpwstr>ABT08GP-175385/2021</vt:lpwstr>
  </property>
  <property fmtid="{D5CDD505-2E9C-101B-9397-08002B2CF9AE}" pid="134" name="FSC#COOELAK@1.1001:FileRefYear">
    <vt:lpwstr>2021</vt:lpwstr>
  </property>
  <property fmtid="{D5CDD505-2E9C-101B-9397-08002B2CF9AE}" pid="135" name="FSC#COOELAK@1.1001:FileRefOrdinal">
    <vt:lpwstr>175385</vt:lpwstr>
  </property>
  <property fmtid="{D5CDD505-2E9C-101B-9397-08002B2CF9AE}" pid="136" name="FSC#COOELAK@1.1001:FileRefOU">
    <vt:lpwstr>ABT08GP</vt:lpwstr>
  </property>
  <property fmtid="{D5CDD505-2E9C-101B-9397-08002B2CF9AE}" pid="137" name="FSC#COOELAK@1.1001:Organization">
    <vt:lpwstr/>
  </property>
  <property fmtid="{D5CDD505-2E9C-101B-9397-08002B2CF9AE}" pid="138" name="FSC#COOELAK@1.1001:Owner">
    <vt:lpwstr>Kaufmann Philipp, MA</vt:lpwstr>
  </property>
  <property fmtid="{D5CDD505-2E9C-101B-9397-08002B2CF9AE}" pid="139" name="FSC#COOELAK@1.1001:OwnerExtension">
    <vt:lpwstr>4507</vt:lpwstr>
  </property>
  <property fmtid="{D5CDD505-2E9C-101B-9397-08002B2CF9AE}" pid="140" name="FSC#COOELAK@1.1001:OwnerFaxExtension">
    <vt:lpwstr>3373</vt:lpwstr>
  </property>
  <property fmtid="{D5CDD505-2E9C-101B-9397-08002B2CF9AE}" pid="141" name="FSC#COOELAK@1.1001:DispatchedBy">
    <vt:lpwstr/>
  </property>
  <property fmtid="{D5CDD505-2E9C-101B-9397-08002B2CF9AE}" pid="142" name="FSC#COOELAK@1.1001:DispatchedAt">
    <vt:lpwstr/>
  </property>
  <property fmtid="{D5CDD505-2E9C-101B-9397-08002B2CF9AE}" pid="143" name="FSC#COOELAK@1.1001:ApprovedBy">
    <vt:lpwstr>Kaufmann Philipp, MA</vt:lpwstr>
  </property>
  <property fmtid="{D5CDD505-2E9C-101B-9397-08002B2CF9AE}" pid="144" name="FSC#COOELAK@1.1001:ApprovedAt">
    <vt:lpwstr>25.01.2022</vt:lpwstr>
  </property>
  <property fmtid="{D5CDD505-2E9C-101B-9397-08002B2CF9AE}" pid="145" name="FSC#COOELAK@1.1001:Department">
    <vt:lpwstr>ABT08GP-6.0 (Abteilung 8 Gesundheit und Pflege FA Gesundheit und Pflegemanagement - Referat Pflegemanagement)</vt:lpwstr>
  </property>
  <property fmtid="{D5CDD505-2E9C-101B-9397-08002B2CF9AE}" pid="146" name="FSC#COOELAK@1.1001:CreatedAt">
    <vt:lpwstr>25.01.2022</vt:lpwstr>
  </property>
  <property fmtid="{D5CDD505-2E9C-101B-9397-08002B2CF9AE}" pid="147" name="FSC#COOELAK@1.1001:OU">
    <vt:lpwstr>ABT08GP-6.0 (Abteilung 8 Gesundheit und Pflege FA Gesundheit und Pflegemanagement - Referat Pflegemanagement)</vt:lpwstr>
  </property>
  <property fmtid="{D5CDD505-2E9C-101B-9397-08002B2CF9AE}" pid="148" name="FSC#COOELAK@1.1001:Priority">
    <vt:lpwstr> ()</vt:lpwstr>
  </property>
  <property fmtid="{D5CDD505-2E9C-101B-9397-08002B2CF9AE}" pid="149" name="FSC#COOELAK@1.1001:ObjBarCode">
    <vt:lpwstr>*COO.2108.106.26.3555804*</vt:lpwstr>
  </property>
  <property fmtid="{D5CDD505-2E9C-101B-9397-08002B2CF9AE}" pid="150" name="FSC#COOELAK@1.1001:RefBarCode">
    <vt:lpwstr>*COO.2108.106.17.10782724*</vt:lpwstr>
  </property>
  <property fmtid="{D5CDD505-2E9C-101B-9397-08002B2CF9AE}" pid="151" name="FSC#COOELAK@1.1001:FileRefBarCode">
    <vt:lpwstr>*ABT08GP-175385/2021*</vt:lpwstr>
  </property>
  <property fmtid="{D5CDD505-2E9C-101B-9397-08002B2CF9AE}" pid="152" name="FSC#COOELAK@1.1001:ExternalRef">
    <vt:lpwstr/>
  </property>
  <property fmtid="{D5CDD505-2E9C-101B-9397-08002B2CF9AE}" pid="153" name="FSC#COOELAK@1.1001:IncomingNumber">
    <vt:lpwstr/>
  </property>
  <property fmtid="{D5CDD505-2E9C-101B-9397-08002B2CF9AE}" pid="154" name="FSC#COOELAK@1.1001:IncomingSubject">
    <vt:lpwstr/>
  </property>
  <property fmtid="{D5CDD505-2E9C-101B-9397-08002B2CF9AE}" pid="155" name="FSC#COOELAK@1.1001:ProcessResponsible">
    <vt:lpwstr/>
  </property>
  <property fmtid="{D5CDD505-2E9C-101B-9397-08002B2CF9AE}" pid="156" name="FSC#COOELAK@1.1001:ProcessResponsiblePhone">
    <vt:lpwstr/>
  </property>
  <property fmtid="{D5CDD505-2E9C-101B-9397-08002B2CF9AE}" pid="157" name="FSC#COOELAK@1.1001:ProcessResponsibleMail">
    <vt:lpwstr/>
  </property>
  <property fmtid="{D5CDD505-2E9C-101B-9397-08002B2CF9AE}" pid="158" name="FSC#COOELAK@1.1001:ProcessResponsibleFax">
    <vt:lpwstr/>
  </property>
  <property fmtid="{D5CDD505-2E9C-101B-9397-08002B2CF9AE}" pid="159" name="FSC#COOELAK@1.1001:ApproverFirstName">
    <vt:lpwstr>Philipp</vt:lpwstr>
  </property>
  <property fmtid="{D5CDD505-2E9C-101B-9397-08002B2CF9AE}" pid="160" name="FSC#COOELAK@1.1001:ApproverSurName">
    <vt:lpwstr>Kaufmann</vt:lpwstr>
  </property>
  <property fmtid="{D5CDD505-2E9C-101B-9397-08002B2CF9AE}" pid="161" name="FSC#COOELAK@1.1001:ApproverTitle">
    <vt:lpwstr/>
  </property>
  <property fmtid="{D5CDD505-2E9C-101B-9397-08002B2CF9AE}" pid="162" name="FSC#COOELAK@1.1001:ExternalDate">
    <vt:lpwstr/>
  </property>
  <property fmtid="{D5CDD505-2E9C-101B-9397-08002B2CF9AE}" pid="163" name="FSC#COOELAK@1.1001:SettlementApprovedAt">
    <vt:lpwstr>25.01.2022</vt:lpwstr>
  </property>
  <property fmtid="{D5CDD505-2E9C-101B-9397-08002B2CF9AE}" pid="164" name="FSC#COOELAK@1.1001:BaseNumber">
    <vt:lpwstr>GH-PF.01</vt:lpwstr>
  </property>
  <property fmtid="{D5CDD505-2E9C-101B-9397-08002B2CF9AE}" pid="165" name="FSC#COOELAK@1.1001:CurrentUserRolePos">
    <vt:lpwstr>Bearbeiter/in</vt:lpwstr>
  </property>
  <property fmtid="{D5CDD505-2E9C-101B-9397-08002B2CF9AE}" pid="166" name="FSC#COOELAK@1.1001:CurrentUserEmail">
    <vt:lpwstr>philipp.kaufmann@stmk.gv.at</vt:lpwstr>
  </property>
  <property fmtid="{D5CDD505-2E9C-101B-9397-08002B2CF9AE}" pid="167" name="FSC#ELAKGOV@1.1001:PersonalSubjGender">
    <vt:lpwstr/>
  </property>
  <property fmtid="{D5CDD505-2E9C-101B-9397-08002B2CF9AE}" pid="168" name="FSC#ELAKGOV@1.1001:PersonalSubjFirstName">
    <vt:lpwstr/>
  </property>
  <property fmtid="{D5CDD505-2E9C-101B-9397-08002B2CF9AE}" pid="169" name="FSC#ELAKGOV@1.1001:PersonalSubjSurName">
    <vt:lpwstr/>
  </property>
  <property fmtid="{D5CDD505-2E9C-101B-9397-08002B2CF9AE}" pid="170" name="FSC#ELAKGOV@1.1001:PersonalSubjSalutation">
    <vt:lpwstr/>
  </property>
  <property fmtid="{D5CDD505-2E9C-101B-9397-08002B2CF9AE}" pid="171" name="FSC#ELAKGOV@1.1001:PersonalSubjAddress">
    <vt:lpwstr/>
  </property>
  <property fmtid="{D5CDD505-2E9C-101B-9397-08002B2CF9AE}" pid="172" name="FSC#ATSTATECFG@1.1001:Office">
    <vt:lpwstr>Abteilung 8 Gesundheit und Pflege FA Gesundheit und Pflegemanagement - Referat Pflegemanagement</vt:lpwstr>
  </property>
  <property fmtid="{D5CDD505-2E9C-101B-9397-08002B2CF9AE}" pid="173" name="FSC#ATSTATECFG@1.1001:Agent">
    <vt:lpwstr>Philipp Kaufmann, MA</vt:lpwstr>
  </property>
  <property fmtid="{D5CDD505-2E9C-101B-9397-08002B2CF9AE}" pid="174" name="FSC#ATSTATECFG@1.1001:AgentPhone">
    <vt:lpwstr>+43 (316) 877-4507</vt:lpwstr>
  </property>
  <property fmtid="{D5CDD505-2E9C-101B-9397-08002B2CF9AE}" pid="175" name="FSC#ATSTATECFG@1.1001:DepartmentFax">
    <vt:lpwstr>+43 (316) 877-3373</vt:lpwstr>
  </property>
  <property fmtid="{D5CDD505-2E9C-101B-9397-08002B2CF9AE}" pid="176" name="FSC#ATSTATECFG@1.1001:DepartmentEmail">
    <vt:lpwstr>pflegemanagement@stmk.gv.at</vt:lpwstr>
  </property>
  <property fmtid="{D5CDD505-2E9C-101B-9397-08002B2CF9AE}" pid="177" name="FSC#ATSTATECFG@1.1001:SubfileDate">
    <vt:lpwstr>25.01.2022</vt:lpwstr>
  </property>
  <property fmtid="{D5CDD505-2E9C-101B-9397-08002B2CF9AE}" pid="178" name="FSC#ATSTATECFG@1.1001:SubfileSubject">
    <vt:lpwstr>Betreuungsheim Neutillmitsch - Erhebungsbogen inkl. Kostenstelle Ärzte</vt:lpwstr>
  </property>
  <property fmtid="{D5CDD505-2E9C-101B-9397-08002B2CF9AE}" pid="179" name="FSC#ATSTATECFG@1.1001:DepartmentZipCode">
    <vt:lpwstr>8010</vt:lpwstr>
  </property>
  <property fmtid="{D5CDD505-2E9C-101B-9397-08002B2CF9AE}" pid="180" name="FSC#ATSTATECFG@1.1001:DepartmentCountry">
    <vt:lpwstr/>
  </property>
  <property fmtid="{D5CDD505-2E9C-101B-9397-08002B2CF9AE}" pid="181" name="FSC#ATSTATECFG@1.1001:DepartmentCity">
    <vt:lpwstr>Graz</vt:lpwstr>
  </property>
  <property fmtid="{D5CDD505-2E9C-101B-9397-08002B2CF9AE}" pid="182" name="FSC#ATSTATECFG@1.1001:DepartmentStreet">
    <vt:lpwstr>Friedrichgasse 9</vt:lpwstr>
  </property>
  <property fmtid="{D5CDD505-2E9C-101B-9397-08002B2CF9AE}" pid="183" name="FSC#ATSTATECFG@1.1001:DepartmentDVR">
    <vt:lpwstr>https://datenschutz.stmk.gv.at</vt:lpwstr>
  </property>
  <property fmtid="{D5CDD505-2E9C-101B-9397-08002B2CF9AE}" pid="184" name="FSC#ATSTATECFG@1.1001:DepartmentUID">
    <vt:lpwstr>ATU37001007</vt:lpwstr>
  </property>
  <property fmtid="{D5CDD505-2E9C-101B-9397-08002B2CF9AE}" pid="185" name="FSC#ATSTATECFG@1.1001:SubfileReference">
    <vt:lpwstr>ABT08GP-175385/2021-7</vt:lpwstr>
  </property>
  <property fmtid="{D5CDD505-2E9C-101B-9397-08002B2CF9AE}" pid="186" name="FSC#ATSTATECFG@1.1001:Clause">
    <vt:lpwstr/>
  </property>
  <property fmtid="{D5CDD505-2E9C-101B-9397-08002B2CF9AE}" pid="187" name="FSC#ATSTATECFG@1.1001:ApprovedSignature">
    <vt:lpwstr>Philipp Kaufmann, MA</vt:lpwstr>
  </property>
  <property fmtid="{D5CDD505-2E9C-101B-9397-08002B2CF9AE}" pid="188" name="FSC#ATSTATECFG@1.1001:BankAccount">
    <vt:lpwstr/>
  </property>
  <property fmtid="{D5CDD505-2E9C-101B-9397-08002B2CF9AE}" pid="189" name="FSC#ATSTATECFG@1.1001:BankAccountOwner">
    <vt:lpwstr/>
  </property>
  <property fmtid="{D5CDD505-2E9C-101B-9397-08002B2CF9AE}" pid="190" name="FSC#ATSTATECFG@1.1001:BankInstitute">
    <vt:lpwstr>Raiffeisen-Landesbank Steiermark AG</vt:lpwstr>
  </property>
  <property fmtid="{D5CDD505-2E9C-101B-9397-08002B2CF9AE}" pid="191" name="FSC#ATSTATECFG@1.1001:BankAccountID">
    <vt:lpwstr/>
  </property>
  <property fmtid="{D5CDD505-2E9C-101B-9397-08002B2CF9AE}" pid="192" name="FSC#ATSTATECFG@1.1001:BankAccountIBAN">
    <vt:lpwstr>AT023800090004105201</vt:lpwstr>
  </property>
  <property fmtid="{D5CDD505-2E9C-101B-9397-08002B2CF9AE}" pid="193" name="FSC#ATSTATECFG@1.1001:BankAccountBIC">
    <vt:lpwstr>RZSTAT2G</vt:lpwstr>
  </property>
  <property fmtid="{D5CDD505-2E9C-101B-9397-08002B2CF9AE}" pid="194" name="FSC#ATSTATECFG@1.1001:BankName">
    <vt:lpwstr/>
  </property>
  <property fmtid="{D5CDD505-2E9C-101B-9397-08002B2CF9AE}" pid="195" name="FSC#COOELAK@1.1001:ObjectAddressees">
    <vt:lpwstr>Frau, Mag. Daniela Dirnböck, Haideggerweg 3, 8044 Graz_x000d_
Mag. Sandra Pfund, Haideggerweg 3, 8044 Graz</vt:lpwstr>
  </property>
  <property fmtid="{D5CDD505-2E9C-101B-9397-08002B2CF9AE}" pid="196" name="FSC#COOELAK@1.1001:replyreference">
    <vt:lpwstr/>
  </property>
  <property fmtid="{D5CDD505-2E9C-101B-9397-08002B2CF9AE}" pid="197" name="FSC#ATPRECONFIG@1.1001:ChargePreview">
    <vt:lpwstr/>
  </property>
  <property fmtid="{D5CDD505-2E9C-101B-9397-08002B2CF9AE}" pid="198" name="FSC#ATSTATECFG@1.1001:ExternalFile">
    <vt:lpwstr>Bezug: </vt:lpwstr>
  </property>
  <property fmtid="{D5CDD505-2E9C-101B-9397-08002B2CF9AE}" pid="199" name="FSC#COOSYSTEM@1.1:Container">
    <vt:lpwstr>COO.2108.106.26.3555804</vt:lpwstr>
  </property>
  <property fmtid="{D5CDD505-2E9C-101B-9397-08002B2CF9AE}" pid="200" name="FSC#FSCFOLIO@1.1001:docpropproject">
    <vt:lpwstr/>
  </property>
  <property fmtid="{D5CDD505-2E9C-101B-9397-08002B2CF9AE}" pid="201" name="FSC#CFG@2108.100:SAP_FI_NRAusgangsstück">
    <vt:lpwstr> </vt:lpwstr>
  </property>
  <property fmtid="{D5CDD505-2E9C-101B-9397-08002B2CF9AE}" pid="202" name="FSC#CFG@2108.100:SAP_FI_NR2Ausgangsstück">
    <vt:lpwstr> </vt:lpwstr>
  </property>
  <property fmtid="{D5CDD505-2E9C-101B-9397-08002B2CF9AE}" pid="203" name="FSC$NOPARSEFILE">
    <vt:bool>true</vt:bool>
  </property>
</Properties>
</file>